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xr:revisionPtr revIDLastSave="0" documentId="8_{38BCB09C-79D9-409D-9DFA-28EC05AD9D48}" xr6:coauthVersionLast="36" xr6:coauthVersionMax="36" xr10:uidLastSave="{00000000-0000-0000-0000-000000000000}"/>
  <bookViews>
    <workbookView xWindow="0" yWindow="0" windowWidth="28800" windowHeight="12225" xr2:uid="{048B986C-AA7C-4ABD-8ECD-0B20A7D3FE8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P159" i="1" s="1"/>
  <c r="L159" i="1"/>
  <c r="O159" i="1" s="1"/>
  <c r="M158" i="1"/>
  <c r="P158" i="1" s="1"/>
  <c r="L158" i="1"/>
  <c r="O158" i="1" s="1"/>
  <c r="M157" i="1"/>
  <c r="P157" i="1" s="1"/>
  <c r="L157" i="1"/>
  <c r="O157" i="1" s="1"/>
  <c r="M156" i="1"/>
  <c r="P156" i="1" s="1"/>
  <c r="L156" i="1"/>
  <c r="O156" i="1" s="1"/>
  <c r="M154" i="1"/>
  <c r="P154" i="1" s="1"/>
  <c r="L154" i="1"/>
  <c r="O154" i="1" s="1"/>
  <c r="M153" i="1"/>
  <c r="P153" i="1" s="1"/>
  <c r="L153" i="1"/>
  <c r="O153" i="1" s="1"/>
  <c r="M152" i="1"/>
  <c r="P152" i="1" s="1"/>
  <c r="L152" i="1"/>
  <c r="O152" i="1" s="1"/>
  <c r="M151" i="1"/>
  <c r="P151" i="1" s="1"/>
  <c r="L151" i="1"/>
  <c r="O151" i="1" s="1"/>
  <c r="M150" i="1"/>
  <c r="P150" i="1" s="1"/>
  <c r="L150" i="1"/>
  <c r="O150" i="1" s="1"/>
  <c r="M149" i="1"/>
  <c r="P149" i="1" s="1"/>
  <c r="L149" i="1"/>
  <c r="O149" i="1" s="1"/>
  <c r="M148" i="1"/>
  <c r="P148" i="1" s="1"/>
  <c r="L148" i="1"/>
  <c r="O148" i="1" s="1"/>
  <c r="M147" i="1"/>
  <c r="P147" i="1" s="1"/>
  <c r="L147" i="1"/>
  <c r="O147" i="1" s="1"/>
  <c r="M146" i="1"/>
  <c r="P146" i="1" s="1"/>
  <c r="P145" i="1"/>
  <c r="O145" i="1"/>
  <c r="M145" i="1"/>
  <c r="L145" i="1"/>
  <c r="P144" i="1"/>
  <c r="O144" i="1"/>
  <c r="M144" i="1"/>
  <c r="L144" i="1"/>
  <c r="P143" i="1"/>
  <c r="O143" i="1"/>
  <c r="M143" i="1"/>
  <c r="L143" i="1"/>
  <c r="P142" i="1"/>
  <c r="O142" i="1"/>
  <c r="M142" i="1"/>
  <c r="L142" i="1"/>
  <c r="P141" i="1"/>
  <c r="O141" i="1"/>
  <c r="M141" i="1"/>
  <c r="L141" i="1"/>
  <c r="P140" i="1"/>
  <c r="O140" i="1"/>
  <c r="M140" i="1"/>
  <c r="L140" i="1"/>
  <c r="P139" i="1"/>
  <c r="O139" i="1"/>
  <c r="M139" i="1"/>
  <c r="L139" i="1"/>
  <c r="P138" i="1"/>
  <c r="O138" i="1"/>
  <c r="M138" i="1"/>
  <c r="L138" i="1"/>
  <c r="P137" i="1"/>
  <c r="O137" i="1"/>
  <c r="M137" i="1"/>
  <c r="L137" i="1"/>
  <c r="P136" i="1"/>
  <c r="O136" i="1"/>
  <c r="M136" i="1"/>
  <c r="L136" i="1"/>
  <c r="P135" i="1"/>
  <c r="O135" i="1"/>
  <c r="M135" i="1"/>
  <c r="L135" i="1"/>
  <c r="P134" i="1"/>
  <c r="O134" i="1"/>
  <c r="M134" i="1"/>
  <c r="L134" i="1"/>
  <c r="P133" i="1"/>
  <c r="O133" i="1"/>
  <c r="M133" i="1"/>
  <c r="L133" i="1"/>
  <c r="P132" i="1"/>
  <c r="O132" i="1"/>
  <c r="M132" i="1"/>
  <c r="L132" i="1"/>
  <c r="P131" i="1"/>
  <c r="O131" i="1"/>
  <c r="M131" i="1"/>
  <c r="L131" i="1"/>
  <c r="P130" i="1"/>
  <c r="O130" i="1"/>
  <c r="M130" i="1"/>
  <c r="L130" i="1"/>
  <c r="P129" i="1"/>
  <c r="O129" i="1"/>
  <c r="M129" i="1"/>
  <c r="L129" i="1"/>
  <c r="P128" i="1"/>
  <c r="O128" i="1"/>
  <c r="M128" i="1"/>
  <c r="L128" i="1"/>
  <c r="P127" i="1"/>
  <c r="O127" i="1"/>
  <c r="M127" i="1"/>
  <c r="L127" i="1"/>
  <c r="P126" i="1"/>
  <c r="O126" i="1"/>
  <c r="M126" i="1"/>
  <c r="L126" i="1"/>
  <c r="P125" i="1"/>
  <c r="O125" i="1"/>
  <c r="M125" i="1"/>
  <c r="L125" i="1"/>
  <c r="P124" i="1"/>
  <c r="O124" i="1"/>
  <c r="M124" i="1"/>
  <c r="L124" i="1"/>
  <c r="P123" i="1"/>
  <c r="O123" i="1"/>
  <c r="M123" i="1"/>
  <c r="L123" i="1"/>
  <c r="F123" i="1"/>
  <c r="E123" i="1"/>
  <c r="M122" i="1"/>
  <c r="P122" i="1" s="1"/>
  <c r="L122" i="1"/>
  <c r="O122" i="1" s="1"/>
  <c r="F122" i="1"/>
  <c r="M121" i="1"/>
  <c r="P121" i="1" s="1"/>
  <c r="L121" i="1"/>
  <c r="F121" i="1"/>
  <c r="P120" i="1"/>
  <c r="O120" i="1"/>
  <c r="M120" i="1"/>
  <c r="L120" i="1"/>
  <c r="F120" i="1"/>
  <c r="P119" i="1"/>
  <c r="M119" i="1"/>
  <c r="L119" i="1"/>
  <c r="O119" i="1" s="1"/>
  <c r="F119" i="1"/>
  <c r="E119" i="1"/>
  <c r="M118" i="1"/>
  <c r="P118" i="1" s="1"/>
  <c r="L118" i="1"/>
  <c r="M117" i="1"/>
  <c r="P117" i="1" s="1"/>
  <c r="L117" i="1"/>
  <c r="M116" i="1"/>
  <c r="P116" i="1" s="1"/>
  <c r="L116" i="1"/>
  <c r="M115" i="1"/>
  <c r="P115" i="1" s="1"/>
  <c r="L115" i="1"/>
  <c r="F115" i="1"/>
  <c r="E115" i="1"/>
  <c r="P114" i="1"/>
  <c r="M114" i="1"/>
  <c r="L114" i="1"/>
  <c r="O114" i="1" s="1"/>
  <c r="F114" i="1"/>
  <c r="E114" i="1"/>
  <c r="M113" i="1"/>
  <c r="P113" i="1" s="1"/>
  <c r="L113" i="1"/>
  <c r="M112" i="1"/>
  <c r="P112" i="1" s="1"/>
  <c r="L112" i="1"/>
  <c r="M111" i="1"/>
  <c r="P111" i="1" s="1"/>
  <c r="L111" i="1"/>
  <c r="M110" i="1"/>
  <c r="P110" i="1" s="1"/>
  <c r="L110" i="1"/>
  <c r="M109" i="1"/>
  <c r="P109" i="1" s="1"/>
  <c r="L109" i="1"/>
  <c r="M108" i="1"/>
  <c r="P108" i="1" s="1"/>
  <c r="L108" i="1"/>
  <c r="M107" i="1"/>
  <c r="L107" i="1"/>
  <c r="O121" i="1" s="1"/>
  <c r="P106" i="1"/>
  <c r="O106" i="1"/>
  <c r="M105" i="1"/>
  <c r="L105" i="1"/>
  <c r="G103" i="1"/>
  <c r="F103" i="1"/>
  <c r="E103" i="1"/>
  <c r="F102" i="1"/>
  <c r="E102" i="1"/>
  <c r="F101" i="1"/>
  <c r="E101" i="1"/>
  <c r="F100" i="1"/>
  <c r="E100" i="1"/>
  <c r="G99" i="1"/>
  <c r="F94" i="1"/>
  <c r="E94" i="1"/>
  <c r="F93" i="1"/>
  <c r="E93" i="1"/>
  <c r="F76" i="1"/>
  <c r="E76" i="1"/>
  <c r="F71" i="1"/>
  <c r="E71" i="1"/>
  <c r="F70" i="1"/>
  <c r="E70" i="1"/>
  <c r="F69" i="1"/>
  <c r="E69" i="1"/>
  <c r="F65" i="1"/>
  <c r="E65" i="1"/>
  <c r="F64" i="1"/>
  <c r="E64" i="1"/>
  <c r="F63" i="1"/>
  <c r="E63" i="1"/>
  <c r="F62" i="1"/>
  <c r="E62" i="1"/>
  <c r="F61" i="1"/>
  <c r="E61" i="1"/>
  <c r="F60" i="1"/>
  <c r="E60" i="1"/>
  <c r="F56" i="1"/>
  <c r="E56" i="1"/>
  <c r="F52" i="1"/>
  <c r="E52" i="1"/>
  <c r="E51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O108" i="1" l="1"/>
  <c r="O109" i="1"/>
  <c r="O110" i="1"/>
  <c r="O111" i="1"/>
  <c r="O112" i="1"/>
  <c r="O113" i="1"/>
  <c r="O115" i="1"/>
  <c r="O116" i="1"/>
  <c r="O117" i="1"/>
  <c r="O118" i="1"/>
</calcChain>
</file>

<file path=xl/sharedStrings.xml><?xml version="1.0" encoding="utf-8"?>
<sst xmlns="http://schemas.openxmlformats.org/spreadsheetml/2006/main" count="228" uniqueCount="116">
  <si>
    <t>Архангельская область</t>
  </si>
  <si>
    <t>2023</t>
  </si>
  <si>
    <t>2024</t>
  </si>
  <si>
    <t>январь - март</t>
  </si>
  <si>
    <t>Всего зарегистрировано преступлений</t>
  </si>
  <si>
    <t>предварительно расследованных</t>
  </si>
  <si>
    <t>в общественных местах</t>
  </si>
  <si>
    <t>на улицах, площадях, в парках, скверах</t>
  </si>
  <si>
    <t>Срез2 Раздел 1 (строки)</t>
  </si>
  <si>
    <t>Недопустимая операция / для значения операнда типа 'Variant'</t>
  </si>
  <si>
    <t>мар 2023</t>
  </si>
  <si>
    <t>мар 2024</t>
  </si>
  <si>
    <t>особо тяжких</t>
  </si>
  <si>
    <t>тяжких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</si>
  <si>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</si>
  <si>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</si>
  <si>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</si>
  <si>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</si>
  <si>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экологических</t>
  </si>
  <si>
    <t>террористического характера</t>
  </si>
  <si>
    <t>экстремистской направленности</t>
  </si>
  <si>
    <t>наркотических средств,</t>
  </si>
  <si>
    <t>оружия</t>
  </si>
  <si>
    <t>связанных с оборонно-промышленным комплексом</t>
  </si>
  <si>
    <t>совершенных в сфере жилищно-коммунального хозяйства</t>
  </si>
  <si>
    <t>—</t>
  </si>
  <si>
    <t>Срез3 Раздел 5</t>
  </si>
  <si>
    <t>несовершеннолетними или при их соучастии</t>
  </si>
  <si>
    <t>ранее совершавшими преступления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</si>
  <si>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</si>
  <si>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</si>
  <si>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</si>
  <si>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алкогольного</t>
  </si>
  <si>
    <t>наркотического или токсического</t>
  </si>
  <si>
    <t>Срез4 Раздел 2</t>
  </si>
  <si>
    <t>убийство и покушение на убийство ст. 30, 105–107 УК РФ</t>
  </si>
  <si>
    <t>умышленное причинение тяжкого вреда здоровью ст. 111 УК РФ</t>
  </si>
  <si>
    <t>повлекшее по неосторожности смерть потерпевшего ч. 4 ст. 111 УК РФ</t>
  </si>
  <si>
    <t>похищение человека ст. 126 УК РФ</t>
  </si>
  <si>
    <t>изнасилование и покушение на изнасилование ст. 30 и 131 УК РФ</t>
  </si>
  <si>
    <t>кражи ст. 158 УК РФ</t>
  </si>
  <si>
    <t>ст. 158.1 УК РФ</t>
  </si>
  <si>
    <t>мошенничества ст. 159–159.6 УК РФ</t>
  </si>
  <si>
    <t>присвоения или растраты ст. 160 УК РФ</t>
  </si>
  <si>
    <t>грабежа ст. 161 УК РФ</t>
  </si>
  <si>
    <t>разбоя ст. 162 УК РФ</t>
  </si>
  <si>
    <t>захват заложника ст. 206 УК РФ</t>
  </si>
  <si>
    <t>#ССЫЛКА!</t>
  </si>
  <si>
    <t>бандитизм ст. 209 УК РФ</t>
  </si>
  <si>
    <t>хулиганство ст. 213 УК РФ</t>
  </si>
  <si>
    <t>ст. 264 УК РФ</t>
  </si>
  <si>
    <t>ст. 264.1 УК РФ</t>
  </si>
  <si>
    <t>глава 30 УК РФ</t>
  </si>
  <si>
    <t>взяточничество</t>
  </si>
  <si>
    <t>получение взятки ст. 290 УК РФ</t>
  </si>
  <si>
    <t>дача взятки ст. 291 УК РФ</t>
  </si>
  <si>
    <t>посредничество во взяточничестве ст. 291.1 УК РФ</t>
  </si>
  <si>
    <t>мелкое взяточничество ст. 291.2 УК РФ</t>
  </si>
  <si>
    <t>злоупотребление должностными полномочиями ст. 285 УК РФ</t>
  </si>
  <si>
    <t>Срез5 Раздел 1 (п.1+п.2+п.3)</t>
  </si>
  <si>
    <t>оставшиеся нераскрытыми</t>
  </si>
  <si>
    <t>Всего</t>
  </si>
  <si>
    <t>Срез6 Раздел 3</t>
  </si>
  <si>
    <t>п. 1+п. 2+п. 3</t>
  </si>
  <si>
    <t>Срез7 1-ФЭТ</t>
  </si>
  <si>
    <t>террористический акт ст. 205 УК РФ</t>
  </si>
  <si>
    <t>Срез8 Раздел 9</t>
  </si>
  <si>
    <t>компьтер</t>
  </si>
  <si>
    <t>Срез9 (для предварительно расследованных)</t>
  </si>
  <si>
    <t>С В Е Д Е Н И Я</t>
  </si>
  <si>
    <t>о количестве зарегистрированных преступлений</t>
  </si>
  <si>
    <t>Срез10 (для предварительно расследованных)</t>
  </si>
  <si>
    <t>+/-, %</t>
  </si>
  <si>
    <t>удельный вес</t>
  </si>
  <si>
    <t>в том числе</t>
  </si>
  <si>
    <t>особо тяжкие</t>
  </si>
  <si>
    <t>тяжкие</t>
  </si>
  <si>
    <t>экологические</t>
  </si>
  <si>
    <t>связанных с незаконным оборотом</t>
  </si>
  <si>
    <t>наркотиков</t>
  </si>
  <si>
    <t>совершенных с использованием информационно-телекоммуникационных технологий</t>
  </si>
  <si>
    <t>совершенных в общественных местах</t>
  </si>
  <si>
    <t>из числа расследованных преступлений совершены</t>
  </si>
  <si>
    <t>лицами, ранее совершавшими преступления</t>
  </si>
  <si>
    <t>в состоянии опьянения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</si>
  <si>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</si>
  <si>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</si>
  <si>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потерпевшего</t>
  </si>
  <si>
    <t>похищение человека</t>
  </si>
  <si>
    <t>изнасилование и покушение на изнасилование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</si>
  <si>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</si>
  <si>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</si>
  <si>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</si>
  <si>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</si>
  <si>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</si>
  <si>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</si>
  <si>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террористический акт</t>
  </si>
  <si>
    <t>захват заложника</t>
  </si>
  <si>
    <t>бандитизм</t>
  </si>
  <si>
    <t>хулиганство</t>
  </si>
  <si>
    <t>нарушение правил дорожного движения и эксплуатации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</si>
  <si>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
административному наказанию ст. 264.1 УК РФ</t>
  </si>
  <si>
    <t>Глава 30 УК РФ</t>
  </si>
  <si>
    <t>получение взятки</t>
  </si>
  <si>
    <t>дача взятки</t>
  </si>
  <si>
    <t>посредничество во взяточничестве</t>
  </si>
  <si>
    <t>мелкое взяточничество</t>
  </si>
  <si>
    <t>злоупотребление должностными полномочиями</t>
  </si>
  <si>
    <t>% нераскрытых</t>
  </si>
  <si>
    <t>Количество преступлений, оставшихся нераскрытыми</t>
  </si>
  <si>
    <t>всего</t>
  </si>
  <si>
    <t>из них</t>
  </si>
  <si>
    <t>убийств с покушениями</t>
  </si>
  <si>
    <t>Главное управление правовой статистики</t>
  </si>
  <si>
    <t>и информационных технологий</t>
  </si>
  <si>
    <t>Генеральной прокуратуры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</si>
</sst>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b/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sz val="8"/>
      <color indexed="8"/>
      <name val="Times New Roman"/>
      <charset val="204"/>
    </font>
    <font>
      <sz val="11"/>
      <color indexed="8"/>
      <name val="Times New Roman"/>
      <charset val="204"/>
    </font>
    <font>
      <sz val="8.5"/>
      <color indexed="8"/>
      <name val="MS Shell Dlg 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 applyProtection="1">
      <alignment vertical="top"/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3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top"/>
      <protection locked="0"/>
    </xf>
    <xf numFmtId="3" fontId="5" fillId="0" borderId="0" xfId="0" applyNumberFormat="1" applyFont="1" applyFill="1" applyAlignment="1" applyProtection="1">
      <alignment horizontal="right"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E324-FAA6-4951-9FD6-BC231D9CA0DA}">
  <dimension ref="A1:P165"/>
  <sheetViews>
    <sheetView tabSelected="1" topLeftCell="G99" workbookViewId="0">
      <selection activeCell="H121" sqref="H121:K121"/>
    </sheetView>
  </sheetViews>
  <sheetFormatPr defaultColWidth="10.140625" defaultRowHeight="15" x14ac:dyDescent="0.25"/>
  <cols>
    <col min="1" max="1" width="25.140625" style="2" hidden="1" customWidth="1"/>
    <col min="2" max="6" width="10.140625" style="2" hidden="1" customWidth="1"/>
    <col min="7" max="7" width="3" style="2" customWidth="1"/>
    <col min="8" max="8" width="11.5703125" style="2" customWidth="1"/>
    <col min="9" max="9" width="6.5703125" style="2" customWidth="1"/>
    <col min="10" max="10" width="7.140625" style="2" customWidth="1"/>
    <col min="11" max="11" width="42" style="2" customWidth="1"/>
    <col min="12" max="14" width="13" style="2" customWidth="1"/>
    <col min="15" max="16" width="11.42578125" style="2" customWidth="1"/>
    <col min="17" max="256" width="10.140625" style="2"/>
    <col min="257" max="262" width="0" style="2" hidden="1" customWidth="1"/>
    <col min="263" max="263" width="3" style="2" customWidth="1"/>
    <col min="264" max="264" width="11.5703125" style="2" customWidth="1"/>
    <col min="265" max="265" width="6.5703125" style="2" customWidth="1"/>
    <col min="266" max="266" width="7.140625" style="2" customWidth="1"/>
    <col min="267" max="267" width="42" style="2" customWidth="1"/>
    <col min="268" max="270" width="13" style="2" customWidth="1"/>
    <col min="271" max="272" width="11.42578125" style="2" customWidth="1"/>
    <col min="273" max="512" width="10.140625" style="2"/>
    <col min="513" max="518" width="0" style="2" hidden="1" customWidth="1"/>
    <col min="519" max="519" width="3" style="2" customWidth="1"/>
    <col min="520" max="520" width="11.5703125" style="2" customWidth="1"/>
    <col min="521" max="521" width="6.5703125" style="2" customWidth="1"/>
    <col min="522" max="522" width="7.140625" style="2" customWidth="1"/>
    <col min="523" max="523" width="42" style="2" customWidth="1"/>
    <col min="524" max="526" width="13" style="2" customWidth="1"/>
    <col min="527" max="528" width="11.42578125" style="2" customWidth="1"/>
    <col min="529" max="768" width="10.140625" style="2"/>
    <col min="769" max="774" width="0" style="2" hidden="1" customWidth="1"/>
    <col min="775" max="775" width="3" style="2" customWidth="1"/>
    <col min="776" max="776" width="11.5703125" style="2" customWidth="1"/>
    <col min="777" max="777" width="6.5703125" style="2" customWidth="1"/>
    <col min="778" max="778" width="7.140625" style="2" customWidth="1"/>
    <col min="779" max="779" width="42" style="2" customWidth="1"/>
    <col min="780" max="782" width="13" style="2" customWidth="1"/>
    <col min="783" max="784" width="11.42578125" style="2" customWidth="1"/>
    <col min="785" max="1024" width="10.140625" style="2"/>
    <col min="1025" max="1030" width="0" style="2" hidden="1" customWidth="1"/>
    <col min="1031" max="1031" width="3" style="2" customWidth="1"/>
    <col min="1032" max="1032" width="11.5703125" style="2" customWidth="1"/>
    <col min="1033" max="1033" width="6.5703125" style="2" customWidth="1"/>
    <col min="1034" max="1034" width="7.140625" style="2" customWidth="1"/>
    <col min="1035" max="1035" width="42" style="2" customWidth="1"/>
    <col min="1036" max="1038" width="13" style="2" customWidth="1"/>
    <col min="1039" max="1040" width="11.42578125" style="2" customWidth="1"/>
    <col min="1041" max="1280" width="10.140625" style="2"/>
    <col min="1281" max="1286" width="0" style="2" hidden="1" customWidth="1"/>
    <col min="1287" max="1287" width="3" style="2" customWidth="1"/>
    <col min="1288" max="1288" width="11.5703125" style="2" customWidth="1"/>
    <col min="1289" max="1289" width="6.5703125" style="2" customWidth="1"/>
    <col min="1290" max="1290" width="7.140625" style="2" customWidth="1"/>
    <col min="1291" max="1291" width="42" style="2" customWidth="1"/>
    <col min="1292" max="1294" width="13" style="2" customWidth="1"/>
    <col min="1295" max="1296" width="11.42578125" style="2" customWidth="1"/>
    <col min="1297" max="1536" width="10.140625" style="2"/>
    <col min="1537" max="1542" width="0" style="2" hidden="1" customWidth="1"/>
    <col min="1543" max="1543" width="3" style="2" customWidth="1"/>
    <col min="1544" max="1544" width="11.5703125" style="2" customWidth="1"/>
    <col min="1545" max="1545" width="6.5703125" style="2" customWidth="1"/>
    <col min="1546" max="1546" width="7.140625" style="2" customWidth="1"/>
    <col min="1547" max="1547" width="42" style="2" customWidth="1"/>
    <col min="1548" max="1550" width="13" style="2" customWidth="1"/>
    <col min="1551" max="1552" width="11.42578125" style="2" customWidth="1"/>
    <col min="1553" max="1792" width="10.140625" style="2"/>
    <col min="1793" max="1798" width="0" style="2" hidden="1" customWidth="1"/>
    <col min="1799" max="1799" width="3" style="2" customWidth="1"/>
    <col min="1800" max="1800" width="11.5703125" style="2" customWidth="1"/>
    <col min="1801" max="1801" width="6.5703125" style="2" customWidth="1"/>
    <col min="1802" max="1802" width="7.140625" style="2" customWidth="1"/>
    <col min="1803" max="1803" width="42" style="2" customWidth="1"/>
    <col min="1804" max="1806" width="13" style="2" customWidth="1"/>
    <col min="1807" max="1808" width="11.42578125" style="2" customWidth="1"/>
    <col min="1809" max="2048" width="10.140625" style="2"/>
    <col min="2049" max="2054" width="0" style="2" hidden="1" customWidth="1"/>
    <col min="2055" max="2055" width="3" style="2" customWidth="1"/>
    <col min="2056" max="2056" width="11.5703125" style="2" customWidth="1"/>
    <col min="2057" max="2057" width="6.5703125" style="2" customWidth="1"/>
    <col min="2058" max="2058" width="7.140625" style="2" customWidth="1"/>
    <col min="2059" max="2059" width="42" style="2" customWidth="1"/>
    <col min="2060" max="2062" width="13" style="2" customWidth="1"/>
    <col min="2063" max="2064" width="11.42578125" style="2" customWidth="1"/>
    <col min="2065" max="2304" width="10.140625" style="2"/>
    <col min="2305" max="2310" width="0" style="2" hidden="1" customWidth="1"/>
    <col min="2311" max="2311" width="3" style="2" customWidth="1"/>
    <col min="2312" max="2312" width="11.5703125" style="2" customWidth="1"/>
    <col min="2313" max="2313" width="6.5703125" style="2" customWidth="1"/>
    <col min="2314" max="2314" width="7.140625" style="2" customWidth="1"/>
    <col min="2315" max="2315" width="42" style="2" customWidth="1"/>
    <col min="2316" max="2318" width="13" style="2" customWidth="1"/>
    <col min="2319" max="2320" width="11.42578125" style="2" customWidth="1"/>
    <col min="2321" max="2560" width="10.140625" style="2"/>
    <col min="2561" max="2566" width="0" style="2" hidden="1" customWidth="1"/>
    <col min="2567" max="2567" width="3" style="2" customWidth="1"/>
    <col min="2568" max="2568" width="11.5703125" style="2" customWidth="1"/>
    <col min="2569" max="2569" width="6.5703125" style="2" customWidth="1"/>
    <col min="2570" max="2570" width="7.140625" style="2" customWidth="1"/>
    <col min="2571" max="2571" width="42" style="2" customWidth="1"/>
    <col min="2572" max="2574" width="13" style="2" customWidth="1"/>
    <col min="2575" max="2576" width="11.42578125" style="2" customWidth="1"/>
    <col min="2577" max="2816" width="10.140625" style="2"/>
    <col min="2817" max="2822" width="0" style="2" hidden="1" customWidth="1"/>
    <col min="2823" max="2823" width="3" style="2" customWidth="1"/>
    <col min="2824" max="2824" width="11.5703125" style="2" customWidth="1"/>
    <col min="2825" max="2825" width="6.5703125" style="2" customWidth="1"/>
    <col min="2826" max="2826" width="7.140625" style="2" customWidth="1"/>
    <col min="2827" max="2827" width="42" style="2" customWidth="1"/>
    <col min="2828" max="2830" width="13" style="2" customWidth="1"/>
    <col min="2831" max="2832" width="11.42578125" style="2" customWidth="1"/>
    <col min="2833" max="3072" width="10.140625" style="2"/>
    <col min="3073" max="3078" width="0" style="2" hidden="1" customWidth="1"/>
    <col min="3079" max="3079" width="3" style="2" customWidth="1"/>
    <col min="3080" max="3080" width="11.5703125" style="2" customWidth="1"/>
    <col min="3081" max="3081" width="6.5703125" style="2" customWidth="1"/>
    <col min="3082" max="3082" width="7.140625" style="2" customWidth="1"/>
    <col min="3083" max="3083" width="42" style="2" customWidth="1"/>
    <col min="3084" max="3086" width="13" style="2" customWidth="1"/>
    <col min="3087" max="3088" width="11.42578125" style="2" customWidth="1"/>
    <col min="3089" max="3328" width="10.140625" style="2"/>
    <col min="3329" max="3334" width="0" style="2" hidden="1" customWidth="1"/>
    <col min="3335" max="3335" width="3" style="2" customWidth="1"/>
    <col min="3336" max="3336" width="11.5703125" style="2" customWidth="1"/>
    <col min="3337" max="3337" width="6.5703125" style="2" customWidth="1"/>
    <col min="3338" max="3338" width="7.140625" style="2" customWidth="1"/>
    <col min="3339" max="3339" width="42" style="2" customWidth="1"/>
    <col min="3340" max="3342" width="13" style="2" customWidth="1"/>
    <col min="3343" max="3344" width="11.42578125" style="2" customWidth="1"/>
    <col min="3345" max="3584" width="10.140625" style="2"/>
    <col min="3585" max="3590" width="0" style="2" hidden="1" customWidth="1"/>
    <col min="3591" max="3591" width="3" style="2" customWidth="1"/>
    <col min="3592" max="3592" width="11.5703125" style="2" customWidth="1"/>
    <col min="3593" max="3593" width="6.5703125" style="2" customWidth="1"/>
    <col min="3594" max="3594" width="7.140625" style="2" customWidth="1"/>
    <col min="3595" max="3595" width="42" style="2" customWidth="1"/>
    <col min="3596" max="3598" width="13" style="2" customWidth="1"/>
    <col min="3599" max="3600" width="11.42578125" style="2" customWidth="1"/>
    <col min="3601" max="3840" width="10.140625" style="2"/>
    <col min="3841" max="3846" width="0" style="2" hidden="1" customWidth="1"/>
    <col min="3847" max="3847" width="3" style="2" customWidth="1"/>
    <col min="3848" max="3848" width="11.5703125" style="2" customWidth="1"/>
    <col min="3849" max="3849" width="6.5703125" style="2" customWidth="1"/>
    <col min="3850" max="3850" width="7.140625" style="2" customWidth="1"/>
    <col min="3851" max="3851" width="42" style="2" customWidth="1"/>
    <col min="3852" max="3854" width="13" style="2" customWidth="1"/>
    <col min="3855" max="3856" width="11.42578125" style="2" customWidth="1"/>
    <col min="3857" max="4096" width="10.140625" style="2"/>
    <col min="4097" max="4102" width="0" style="2" hidden="1" customWidth="1"/>
    <col min="4103" max="4103" width="3" style="2" customWidth="1"/>
    <col min="4104" max="4104" width="11.5703125" style="2" customWidth="1"/>
    <col min="4105" max="4105" width="6.5703125" style="2" customWidth="1"/>
    <col min="4106" max="4106" width="7.140625" style="2" customWidth="1"/>
    <col min="4107" max="4107" width="42" style="2" customWidth="1"/>
    <col min="4108" max="4110" width="13" style="2" customWidth="1"/>
    <col min="4111" max="4112" width="11.42578125" style="2" customWidth="1"/>
    <col min="4113" max="4352" width="10.140625" style="2"/>
    <col min="4353" max="4358" width="0" style="2" hidden="1" customWidth="1"/>
    <col min="4359" max="4359" width="3" style="2" customWidth="1"/>
    <col min="4360" max="4360" width="11.5703125" style="2" customWidth="1"/>
    <col min="4361" max="4361" width="6.5703125" style="2" customWidth="1"/>
    <col min="4362" max="4362" width="7.140625" style="2" customWidth="1"/>
    <col min="4363" max="4363" width="42" style="2" customWidth="1"/>
    <col min="4364" max="4366" width="13" style="2" customWidth="1"/>
    <col min="4367" max="4368" width="11.42578125" style="2" customWidth="1"/>
    <col min="4369" max="4608" width="10.140625" style="2"/>
    <col min="4609" max="4614" width="0" style="2" hidden="1" customWidth="1"/>
    <col min="4615" max="4615" width="3" style="2" customWidth="1"/>
    <col min="4616" max="4616" width="11.5703125" style="2" customWidth="1"/>
    <col min="4617" max="4617" width="6.5703125" style="2" customWidth="1"/>
    <col min="4618" max="4618" width="7.140625" style="2" customWidth="1"/>
    <col min="4619" max="4619" width="42" style="2" customWidth="1"/>
    <col min="4620" max="4622" width="13" style="2" customWidth="1"/>
    <col min="4623" max="4624" width="11.42578125" style="2" customWidth="1"/>
    <col min="4625" max="4864" width="10.140625" style="2"/>
    <col min="4865" max="4870" width="0" style="2" hidden="1" customWidth="1"/>
    <col min="4871" max="4871" width="3" style="2" customWidth="1"/>
    <col min="4872" max="4872" width="11.5703125" style="2" customWidth="1"/>
    <col min="4873" max="4873" width="6.5703125" style="2" customWidth="1"/>
    <col min="4874" max="4874" width="7.140625" style="2" customWidth="1"/>
    <col min="4875" max="4875" width="42" style="2" customWidth="1"/>
    <col min="4876" max="4878" width="13" style="2" customWidth="1"/>
    <col min="4879" max="4880" width="11.42578125" style="2" customWidth="1"/>
    <col min="4881" max="5120" width="10.140625" style="2"/>
    <col min="5121" max="5126" width="0" style="2" hidden="1" customWidth="1"/>
    <col min="5127" max="5127" width="3" style="2" customWidth="1"/>
    <col min="5128" max="5128" width="11.5703125" style="2" customWidth="1"/>
    <col min="5129" max="5129" width="6.5703125" style="2" customWidth="1"/>
    <col min="5130" max="5130" width="7.140625" style="2" customWidth="1"/>
    <col min="5131" max="5131" width="42" style="2" customWidth="1"/>
    <col min="5132" max="5134" width="13" style="2" customWidth="1"/>
    <col min="5135" max="5136" width="11.42578125" style="2" customWidth="1"/>
    <col min="5137" max="5376" width="10.140625" style="2"/>
    <col min="5377" max="5382" width="0" style="2" hidden="1" customWidth="1"/>
    <col min="5383" max="5383" width="3" style="2" customWidth="1"/>
    <col min="5384" max="5384" width="11.5703125" style="2" customWidth="1"/>
    <col min="5385" max="5385" width="6.5703125" style="2" customWidth="1"/>
    <col min="5386" max="5386" width="7.140625" style="2" customWidth="1"/>
    <col min="5387" max="5387" width="42" style="2" customWidth="1"/>
    <col min="5388" max="5390" width="13" style="2" customWidth="1"/>
    <col min="5391" max="5392" width="11.42578125" style="2" customWidth="1"/>
    <col min="5393" max="5632" width="10.140625" style="2"/>
    <col min="5633" max="5638" width="0" style="2" hidden="1" customWidth="1"/>
    <col min="5639" max="5639" width="3" style="2" customWidth="1"/>
    <col min="5640" max="5640" width="11.5703125" style="2" customWidth="1"/>
    <col min="5641" max="5641" width="6.5703125" style="2" customWidth="1"/>
    <col min="5642" max="5642" width="7.140625" style="2" customWidth="1"/>
    <col min="5643" max="5643" width="42" style="2" customWidth="1"/>
    <col min="5644" max="5646" width="13" style="2" customWidth="1"/>
    <col min="5647" max="5648" width="11.42578125" style="2" customWidth="1"/>
    <col min="5649" max="5888" width="10.140625" style="2"/>
    <col min="5889" max="5894" width="0" style="2" hidden="1" customWidth="1"/>
    <col min="5895" max="5895" width="3" style="2" customWidth="1"/>
    <col min="5896" max="5896" width="11.5703125" style="2" customWidth="1"/>
    <col min="5897" max="5897" width="6.5703125" style="2" customWidth="1"/>
    <col min="5898" max="5898" width="7.140625" style="2" customWidth="1"/>
    <col min="5899" max="5899" width="42" style="2" customWidth="1"/>
    <col min="5900" max="5902" width="13" style="2" customWidth="1"/>
    <col min="5903" max="5904" width="11.42578125" style="2" customWidth="1"/>
    <col min="5905" max="6144" width="10.140625" style="2"/>
    <col min="6145" max="6150" width="0" style="2" hidden="1" customWidth="1"/>
    <col min="6151" max="6151" width="3" style="2" customWidth="1"/>
    <col min="6152" max="6152" width="11.5703125" style="2" customWidth="1"/>
    <col min="6153" max="6153" width="6.5703125" style="2" customWidth="1"/>
    <col min="6154" max="6154" width="7.140625" style="2" customWidth="1"/>
    <col min="6155" max="6155" width="42" style="2" customWidth="1"/>
    <col min="6156" max="6158" width="13" style="2" customWidth="1"/>
    <col min="6159" max="6160" width="11.42578125" style="2" customWidth="1"/>
    <col min="6161" max="6400" width="10.140625" style="2"/>
    <col min="6401" max="6406" width="0" style="2" hidden="1" customWidth="1"/>
    <col min="6407" max="6407" width="3" style="2" customWidth="1"/>
    <col min="6408" max="6408" width="11.5703125" style="2" customWidth="1"/>
    <col min="6409" max="6409" width="6.5703125" style="2" customWidth="1"/>
    <col min="6410" max="6410" width="7.140625" style="2" customWidth="1"/>
    <col min="6411" max="6411" width="42" style="2" customWidth="1"/>
    <col min="6412" max="6414" width="13" style="2" customWidth="1"/>
    <col min="6415" max="6416" width="11.42578125" style="2" customWidth="1"/>
    <col min="6417" max="6656" width="10.140625" style="2"/>
    <col min="6657" max="6662" width="0" style="2" hidden="1" customWidth="1"/>
    <col min="6663" max="6663" width="3" style="2" customWidth="1"/>
    <col min="6664" max="6664" width="11.5703125" style="2" customWidth="1"/>
    <col min="6665" max="6665" width="6.5703125" style="2" customWidth="1"/>
    <col min="6666" max="6666" width="7.140625" style="2" customWidth="1"/>
    <col min="6667" max="6667" width="42" style="2" customWidth="1"/>
    <col min="6668" max="6670" width="13" style="2" customWidth="1"/>
    <col min="6671" max="6672" width="11.42578125" style="2" customWidth="1"/>
    <col min="6673" max="6912" width="10.140625" style="2"/>
    <col min="6913" max="6918" width="0" style="2" hidden="1" customWidth="1"/>
    <col min="6919" max="6919" width="3" style="2" customWidth="1"/>
    <col min="6920" max="6920" width="11.5703125" style="2" customWidth="1"/>
    <col min="6921" max="6921" width="6.5703125" style="2" customWidth="1"/>
    <col min="6922" max="6922" width="7.140625" style="2" customWidth="1"/>
    <col min="6923" max="6923" width="42" style="2" customWidth="1"/>
    <col min="6924" max="6926" width="13" style="2" customWidth="1"/>
    <col min="6927" max="6928" width="11.42578125" style="2" customWidth="1"/>
    <col min="6929" max="7168" width="10.140625" style="2"/>
    <col min="7169" max="7174" width="0" style="2" hidden="1" customWidth="1"/>
    <col min="7175" max="7175" width="3" style="2" customWidth="1"/>
    <col min="7176" max="7176" width="11.5703125" style="2" customWidth="1"/>
    <col min="7177" max="7177" width="6.5703125" style="2" customWidth="1"/>
    <col min="7178" max="7178" width="7.140625" style="2" customWidth="1"/>
    <col min="7179" max="7179" width="42" style="2" customWidth="1"/>
    <col min="7180" max="7182" width="13" style="2" customWidth="1"/>
    <col min="7183" max="7184" width="11.42578125" style="2" customWidth="1"/>
    <col min="7185" max="7424" width="10.140625" style="2"/>
    <col min="7425" max="7430" width="0" style="2" hidden="1" customWidth="1"/>
    <col min="7431" max="7431" width="3" style="2" customWidth="1"/>
    <col min="7432" max="7432" width="11.5703125" style="2" customWidth="1"/>
    <col min="7433" max="7433" width="6.5703125" style="2" customWidth="1"/>
    <col min="7434" max="7434" width="7.140625" style="2" customWidth="1"/>
    <col min="7435" max="7435" width="42" style="2" customWidth="1"/>
    <col min="7436" max="7438" width="13" style="2" customWidth="1"/>
    <col min="7439" max="7440" width="11.42578125" style="2" customWidth="1"/>
    <col min="7441" max="7680" width="10.140625" style="2"/>
    <col min="7681" max="7686" width="0" style="2" hidden="1" customWidth="1"/>
    <col min="7687" max="7687" width="3" style="2" customWidth="1"/>
    <col min="7688" max="7688" width="11.5703125" style="2" customWidth="1"/>
    <col min="7689" max="7689" width="6.5703125" style="2" customWidth="1"/>
    <col min="7690" max="7690" width="7.140625" style="2" customWidth="1"/>
    <col min="7691" max="7691" width="42" style="2" customWidth="1"/>
    <col min="7692" max="7694" width="13" style="2" customWidth="1"/>
    <col min="7695" max="7696" width="11.42578125" style="2" customWidth="1"/>
    <col min="7697" max="7936" width="10.140625" style="2"/>
    <col min="7937" max="7942" width="0" style="2" hidden="1" customWidth="1"/>
    <col min="7943" max="7943" width="3" style="2" customWidth="1"/>
    <col min="7944" max="7944" width="11.5703125" style="2" customWidth="1"/>
    <col min="7945" max="7945" width="6.5703125" style="2" customWidth="1"/>
    <col min="7946" max="7946" width="7.140625" style="2" customWidth="1"/>
    <col min="7947" max="7947" width="42" style="2" customWidth="1"/>
    <col min="7948" max="7950" width="13" style="2" customWidth="1"/>
    <col min="7951" max="7952" width="11.42578125" style="2" customWidth="1"/>
    <col min="7953" max="8192" width="10.140625" style="2"/>
    <col min="8193" max="8198" width="0" style="2" hidden="1" customWidth="1"/>
    <col min="8199" max="8199" width="3" style="2" customWidth="1"/>
    <col min="8200" max="8200" width="11.5703125" style="2" customWidth="1"/>
    <col min="8201" max="8201" width="6.5703125" style="2" customWidth="1"/>
    <col min="8202" max="8202" width="7.140625" style="2" customWidth="1"/>
    <col min="8203" max="8203" width="42" style="2" customWidth="1"/>
    <col min="8204" max="8206" width="13" style="2" customWidth="1"/>
    <col min="8207" max="8208" width="11.42578125" style="2" customWidth="1"/>
    <col min="8209" max="8448" width="10.140625" style="2"/>
    <col min="8449" max="8454" width="0" style="2" hidden="1" customWidth="1"/>
    <col min="8455" max="8455" width="3" style="2" customWidth="1"/>
    <col min="8456" max="8456" width="11.5703125" style="2" customWidth="1"/>
    <col min="8457" max="8457" width="6.5703125" style="2" customWidth="1"/>
    <col min="8458" max="8458" width="7.140625" style="2" customWidth="1"/>
    <col min="8459" max="8459" width="42" style="2" customWidth="1"/>
    <col min="8460" max="8462" width="13" style="2" customWidth="1"/>
    <col min="8463" max="8464" width="11.42578125" style="2" customWidth="1"/>
    <col min="8465" max="8704" width="10.140625" style="2"/>
    <col min="8705" max="8710" width="0" style="2" hidden="1" customWidth="1"/>
    <col min="8711" max="8711" width="3" style="2" customWidth="1"/>
    <col min="8712" max="8712" width="11.5703125" style="2" customWidth="1"/>
    <col min="8713" max="8713" width="6.5703125" style="2" customWidth="1"/>
    <col min="8714" max="8714" width="7.140625" style="2" customWidth="1"/>
    <col min="8715" max="8715" width="42" style="2" customWidth="1"/>
    <col min="8716" max="8718" width="13" style="2" customWidth="1"/>
    <col min="8719" max="8720" width="11.42578125" style="2" customWidth="1"/>
    <col min="8721" max="8960" width="10.140625" style="2"/>
    <col min="8961" max="8966" width="0" style="2" hidden="1" customWidth="1"/>
    <col min="8967" max="8967" width="3" style="2" customWidth="1"/>
    <col min="8968" max="8968" width="11.5703125" style="2" customWidth="1"/>
    <col min="8969" max="8969" width="6.5703125" style="2" customWidth="1"/>
    <col min="8970" max="8970" width="7.140625" style="2" customWidth="1"/>
    <col min="8971" max="8971" width="42" style="2" customWidth="1"/>
    <col min="8972" max="8974" width="13" style="2" customWidth="1"/>
    <col min="8975" max="8976" width="11.42578125" style="2" customWidth="1"/>
    <col min="8977" max="9216" width="10.140625" style="2"/>
    <col min="9217" max="9222" width="0" style="2" hidden="1" customWidth="1"/>
    <col min="9223" max="9223" width="3" style="2" customWidth="1"/>
    <col min="9224" max="9224" width="11.5703125" style="2" customWidth="1"/>
    <col min="9225" max="9225" width="6.5703125" style="2" customWidth="1"/>
    <col min="9226" max="9226" width="7.140625" style="2" customWidth="1"/>
    <col min="9227" max="9227" width="42" style="2" customWidth="1"/>
    <col min="9228" max="9230" width="13" style="2" customWidth="1"/>
    <col min="9231" max="9232" width="11.42578125" style="2" customWidth="1"/>
    <col min="9233" max="9472" width="10.140625" style="2"/>
    <col min="9473" max="9478" width="0" style="2" hidden="1" customWidth="1"/>
    <col min="9479" max="9479" width="3" style="2" customWidth="1"/>
    <col min="9480" max="9480" width="11.5703125" style="2" customWidth="1"/>
    <col min="9481" max="9481" width="6.5703125" style="2" customWidth="1"/>
    <col min="9482" max="9482" width="7.140625" style="2" customWidth="1"/>
    <col min="9483" max="9483" width="42" style="2" customWidth="1"/>
    <col min="9484" max="9486" width="13" style="2" customWidth="1"/>
    <col min="9487" max="9488" width="11.42578125" style="2" customWidth="1"/>
    <col min="9489" max="9728" width="10.140625" style="2"/>
    <col min="9729" max="9734" width="0" style="2" hidden="1" customWidth="1"/>
    <col min="9735" max="9735" width="3" style="2" customWidth="1"/>
    <col min="9736" max="9736" width="11.5703125" style="2" customWidth="1"/>
    <col min="9737" max="9737" width="6.5703125" style="2" customWidth="1"/>
    <col min="9738" max="9738" width="7.140625" style="2" customWidth="1"/>
    <col min="9739" max="9739" width="42" style="2" customWidth="1"/>
    <col min="9740" max="9742" width="13" style="2" customWidth="1"/>
    <col min="9743" max="9744" width="11.42578125" style="2" customWidth="1"/>
    <col min="9745" max="9984" width="10.140625" style="2"/>
    <col min="9985" max="9990" width="0" style="2" hidden="1" customWidth="1"/>
    <col min="9991" max="9991" width="3" style="2" customWidth="1"/>
    <col min="9992" max="9992" width="11.5703125" style="2" customWidth="1"/>
    <col min="9993" max="9993" width="6.5703125" style="2" customWidth="1"/>
    <col min="9994" max="9994" width="7.140625" style="2" customWidth="1"/>
    <col min="9995" max="9995" width="42" style="2" customWidth="1"/>
    <col min="9996" max="9998" width="13" style="2" customWidth="1"/>
    <col min="9999" max="10000" width="11.42578125" style="2" customWidth="1"/>
    <col min="10001" max="10240" width="10.140625" style="2"/>
    <col min="10241" max="10246" width="0" style="2" hidden="1" customWidth="1"/>
    <col min="10247" max="10247" width="3" style="2" customWidth="1"/>
    <col min="10248" max="10248" width="11.5703125" style="2" customWidth="1"/>
    <col min="10249" max="10249" width="6.5703125" style="2" customWidth="1"/>
    <col min="10250" max="10250" width="7.140625" style="2" customWidth="1"/>
    <col min="10251" max="10251" width="42" style="2" customWidth="1"/>
    <col min="10252" max="10254" width="13" style="2" customWidth="1"/>
    <col min="10255" max="10256" width="11.42578125" style="2" customWidth="1"/>
    <col min="10257" max="10496" width="10.140625" style="2"/>
    <col min="10497" max="10502" width="0" style="2" hidden="1" customWidth="1"/>
    <col min="10503" max="10503" width="3" style="2" customWidth="1"/>
    <col min="10504" max="10504" width="11.5703125" style="2" customWidth="1"/>
    <col min="10505" max="10505" width="6.5703125" style="2" customWidth="1"/>
    <col min="10506" max="10506" width="7.140625" style="2" customWidth="1"/>
    <col min="10507" max="10507" width="42" style="2" customWidth="1"/>
    <col min="10508" max="10510" width="13" style="2" customWidth="1"/>
    <col min="10511" max="10512" width="11.42578125" style="2" customWidth="1"/>
    <col min="10513" max="10752" width="10.140625" style="2"/>
    <col min="10753" max="10758" width="0" style="2" hidden="1" customWidth="1"/>
    <col min="10759" max="10759" width="3" style="2" customWidth="1"/>
    <col min="10760" max="10760" width="11.5703125" style="2" customWidth="1"/>
    <col min="10761" max="10761" width="6.5703125" style="2" customWidth="1"/>
    <col min="10762" max="10762" width="7.140625" style="2" customWidth="1"/>
    <col min="10763" max="10763" width="42" style="2" customWidth="1"/>
    <col min="10764" max="10766" width="13" style="2" customWidth="1"/>
    <col min="10767" max="10768" width="11.42578125" style="2" customWidth="1"/>
    <col min="10769" max="11008" width="10.140625" style="2"/>
    <col min="11009" max="11014" width="0" style="2" hidden="1" customWidth="1"/>
    <col min="11015" max="11015" width="3" style="2" customWidth="1"/>
    <col min="11016" max="11016" width="11.5703125" style="2" customWidth="1"/>
    <col min="11017" max="11017" width="6.5703125" style="2" customWidth="1"/>
    <col min="11018" max="11018" width="7.140625" style="2" customWidth="1"/>
    <col min="11019" max="11019" width="42" style="2" customWidth="1"/>
    <col min="11020" max="11022" width="13" style="2" customWidth="1"/>
    <col min="11023" max="11024" width="11.42578125" style="2" customWidth="1"/>
    <col min="11025" max="11264" width="10.140625" style="2"/>
    <col min="11265" max="11270" width="0" style="2" hidden="1" customWidth="1"/>
    <col min="11271" max="11271" width="3" style="2" customWidth="1"/>
    <col min="11272" max="11272" width="11.5703125" style="2" customWidth="1"/>
    <col min="11273" max="11273" width="6.5703125" style="2" customWidth="1"/>
    <col min="11274" max="11274" width="7.140625" style="2" customWidth="1"/>
    <col min="11275" max="11275" width="42" style="2" customWidth="1"/>
    <col min="11276" max="11278" width="13" style="2" customWidth="1"/>
    <col min="11279" max="11280" width="11.42578125" style="2" customWidth="1"/>
    <col min="11281" max="11520" width="10.140625" style="2"/>
    <col min="11521" max="11526" width="0" style="2" hidden="1" customWidth="1"/>
    <col min="11527" max="11527" width="3" style="2" customWidth="1"/>
    <col min="11528" max="11528" width="11.5703125" style="2" customWidth="1"/>
    <col min="11529" max="11529" width="6.5703125" style="2" customWidth="1"/>
    <col min="11530" max="11530" width="7.140625" style="2" customWidth="1"/>
    <col min="11531" max="11531" width="42" style="2" customWidth="1"/>
    <col min="11532" max="11534" width="13" style="2" customWidth="1"/>
    <col min="11535" max="11536" width="11.42578125" style="2" customWidth="1"/>
    <col min="11537" max="11776" width="10.140625" style="2"/>
    <col min="11777" max="11782" width="0" style="2" hidden="1" customWidth="1"/>
    <col min="11783" max="11783" width="3" style="2" customWidth="1"/>
    <col min="11784" max="11784" width="11.5703125" style="2" customWidth="1"/>
    <col min="11785" max="11785" width="6.5703125" style="2" customWidth="1"/>
    <col min="11786" max="11786" width="7.140625" style="2" customWidth="1"/>
    <col min="11787" max="11787" width="42" style="2" customWidth="1"/>
    <col min="11788" max="11790" width="13" style="2" customWidth="1"/>
    <col min="11791" max="11792" width="11.42578125" style="2" customWidth="1"/>
    <col min="11793" max="12032" width="10.140625" style="2"/>
    <col min="12033" max="12038" width="0" style="2" hidden="1" customWidth="1"/>
    <col min="12039" max="12039" width="3" style="2" customWidth="1"/>
    <col min="12040" max="12040" width="11.5703125" style="2" customWidth="1"/>
    <col min="12041" max="12041" width="6.5703125" style="2" customWidth="1"/>
    <col min="12042" max="12042" width="7.140625" style="2" customWidth="1"/>
    <col min="12043" max="12043" width="42" style="2" customWidth="1"/>
    <col min="12044" max="12046" width="13" style="2" customWidth="1"/>
    <col min="12047" max="12048" width="11.42578125" style="2" customWidth="1"/>
    <col min="12049" max="12288" width="10.140625" style="2"/>
    <col min="12289" max="12294" width="0" style="2" hidden="1" customWidth="1"/>
    <col min="12295" max="12295" width="3" style="2" customWidth="1"/>
    <col min="12296" max="12296" width="11.5703125" style="2" customWidth="1"/>
    <col min="12297" max="12297" width="6.5703125" style="2" customWidth="1"/>
    <col min="12298" max="12298" width="7.140625" style="2" customWidth="1"/>
    <col min="12299" max="12299" width="42" style="2" customWidth="1"/>
    <col min="12300" max="12302" width="13" style="2" customWidth="1"/>
    <col min="12303" max="12304" width="11.42578125" style="2" customWidth="1"/>
    <col min="12305" max="12544" width="10.140625" style="2"/>
    <col min="12545" max="12550" width="0" style="2" hidden="1" customWidth="1"/>
    <col min="12551" max="12551" width="3" style="2" customWidth="1"/>
    <col min="12552" max="12552" width="11.5703125" style="2" customWidth="1"/>
    <col min="12553" max="12553" width="6.5703125" style="2" customWidth="1"/>
    <col min="12554" max="12554" width="7.140625" style="2" customWidth="1"/>
    <col min="12555" max="12555" width="42" style="2" customWidth="1"/>
    <col min="12556" max="12558" width="13" style="2" customWidth="1"/>
    <col min="12559" max="12560" width="11.42578125" style="2" customWidth="1"/>
    <col min="12561" max="12800" width="10.140625" style="2"/>
    <col min="12801" max="12806" width="0" style="2" hidden="1" customWidth="1"/>
    <col min="12807" max="12807" width="3" style="2" customWidth="1"/>
    <col min="12808" max="12808" width="11.5703125" style="2" customWidth="1"/>
    <col min="12809" max="12809" width="6.5703125" style="2" customWidth="1"/>
    <col min="12810" max="12810" width="7.140625" style="2" customWidth="1"/>
    <col min="12811" max="12811" width="42" style="2" customWidth="1"/>
    <col min="12812" max="12814" width="13" style="2" customWidth="1"/>
    <col min="12815" max="12816" width="11.42578125" style="2" customWidth="1"/>
    <col min="12817" max="13056" width="10.140625" style="2"/>
    <col min="13057" max="13062" width="0" style="2" hidden="1" customWidth="1"/>
    <col min="13063" max="13063" width="3" style="2" customWidth="1"/>
    <col min="13064" max="13064" width="11.5703125" style="2" customWidth="1"/>
    <col min="13065" max="13065" width="6.5703125" style="2" customWidth="1"/>
    <col min="13066" max="13066" width="7.140625" style="2" customWidth="1"/>
    <col min="13067" max="13067" width="42" style="2" customWidth="1"/>
    <col min="13068" max="13070" width="13" style="2" customWidth="1"/>
    <col min="13071" max="13072" width="11.42578125" style="2" customWidth="1"/>
    <col min="13073" max="13312" width="10.140625" style="2"/>
    <col min="13313" max="13318" width="0" style="2" hidden="1" customWidth="1"/>
    <col min="13319" max="13319" width="3" style="2" customWidth="1"/>
    <col min="13320" max="13320" width="11.5703125" style="2" customWidth="1"/>
    <col min="13321" max="13321" width="6.5703125" style="2" customWidth="1"/>
    <col min="13322" max="13322" width="7.140625" style="2" customWidth="1"/>
    <col min="13323" max="13323" width="42" style="2" customWidth="1"/>
    <col min="13324" max="13326" width="13" style="2" customWidth="1"/>
    <col min="13327" max="13328" width="11.42578125" style="2" customWidth="1"/>
    <col min="13329" max="13568" width="10.140625" style="2"/>
    <col min="13569" max="13574" width="0" style="2" hidden="1" customWidth="1"/>
    <col min="13575" max="13575" width="3" style="2" customWidth="1"/>
    <col min="13576" max="13576" width="11.5703125" style="2" customWidth="1"/>
    <col min="13577" max="13577" width="6.5703125" style="2" customWidth="1"/>
    <col min="13578" max="13578" width="7.140625" style="2" customWidth="1"/>
    <col min="13579" max="13579" width="42" style="2" customWidth="1"/>
    <col min="13580" max="13582" width="13" style="2" customWidth="1"/>
    <col min="13583" max="13584" width="11.42578125" style="2" customWidth="1"/>
    <col min="13585" max="13824" width="10.140625" style="2"/>
    <col min="13825" max="13830" width="0" style="2" hidden="1" customWidth="1"/>
    <col min="13831" max="13831" width="3" style="2" customWidth="1"/>
    <col min="13832" max="13832" width="11.5703125" style="2" customWidth="1"/>
    <col min="13833" max="13833" width="6.5703125" style="2" customWidth="1"/>
    <col min="13834" max="13834" width="7.140625" style="2" customWidth="1"/>
    <col min="13835" max="13835" width="42" style="2" customWidth="1"/>
    <col min="13836" max="13838" width="13" style="2" customWidth="1"/>
    <col min="13839" max="13840" width="11.42578125" style="2" customWidth="1"/>
    <col min="13841" max="14080" width="10.140625" style="2"/>
    <col min="14081" max="14086" width="0" style="2" hidden="1" customWidth="1"/>
    <col min="14087" max="14087" width="3" style="2" customWidth="1"/>
    <col min="14088" max="14088" width="11.5703125" style="2" customWidth="1"/>
    <col min="14089" max="14089" width="6.5703125" style="2" customWidth="1"/>
    <col min="14090" max="14090" width="7.140625" style="2" customWidth="1"/>
    <col min="14091" max="14091" width="42" style="2" customWidth="1"/>
    <col min="14092" max="14094" width="13" style="2" customWidth="1"/>
    <col min="14095" max="14096" width="11.42578125" style="2" customWidth="1"/>
    <col min="14097" max="14336" width="10.140625" style="2"/>
    <col min="14337" max="14342" width="0" style="2" hidden="1" customWidth="1"/>
    <col min="14343" max="14343" width="3" style="2" customWidth="1"/>
    <col min="14344" max="14344" width="11.5703125" style="2" customWidth="1"/>
    <col min="14345" max="14345" width="6.5703125" style="2" customWidth="1"/>
    <col min="14346" max="14346" width="7.140625" style="2" customWidth="1"/>
    <col min="14347" max="14347" width="42" style="2" customWidth="1"/>
    <col min="14348" max="14350" width="13" style="2" customWidth="1"/>
    <col min="14351" max="14352" width="11.42578125" style="2" customWidth="1"/>
    <col min="14353" max="14592" width="10.140625" style="2"/>
    <col min="14593" max="14598" width="0" style="2" hidden="1" customWidth="1"/>
    <col min="14599" max="14599" width="3" style="2" customWidth="1"/>
    <col min="14600" max="14600" width="11.5703125" style="2" customWidth="1"/>
    <col min="14601" max="14601" width="6.5703125" style="2" customWidth="1"/>
    <col min="14602" max="14602" width="7.140625" style="2" customWidth="1"/>
    <col min="14603" max="14603" width="42" style="2" customWidth="1"/>
    <col min="14604" max="14606" width="13" style="2" customWidth="1"/>
    <col min="14607" max="14608" width="11.42578125" style="2" customWidth="1"/>
    <col min="14609" max="14848" width="10.140625" style="2"/>
    <col min="14849" max="14854" width="0" style="2" hidden="1" customWidth="1"/>
    <col min="14855" max="14855" width="3" style="2" customWidth="1"/>
    <col min="14856" max="14856" width="11.5703125" style="2" customWidth="1"/>
    <col min="14857" max="14857" width="6.5703125" style="2" customWidth="1"/>
    <col min="14858" max="14858" width="7.140625" style="2" customWidth="1"/>
    <col min="14859" max="14859" width="42" style="2" customWidth="1"/>
    <col min="14860" max="14862" width="13" style="2" customWidth="1"/>
    <col min="14863" max="14864" width="11.42578125" style="2" customWidth="1"/>
    <col min="14865" max="15104" width="10.140625" style="2"/>
    <col min="15105" max="15110" width="0" style="2" hidden="1" customWidth="1"/>
    <col min="15111" max="15111" width="3" style="2" customWidth="1"/>
    <col min="15112" max="15112" width="11.5703125" style="2" customWidth="1"/>
    <col min="15113" max="15113" width="6.5703125" style="2" customWidth="1"/>
    <col min="15114" max="15114" width="7.140625" style="2" customWidth="1"/>
    <col min="15115" max="15115" width="42" style="2" customWidth="1"/>
    <col min="15116" max="15118" width="13" style="2" customWidth="1"/>
    <col min="15119" max="15120" width="11.42578125" style="2" customWidth="1"/>
    <col min="15121" max="15360" width="10.140625" style="2"/>
    <col min="15361" max="15366" width="0" style="2" hidden="1" customWidth="1"/>
    <col min="15367" max="15367" width="3" style="2" customWidth="1"/>
    <col min="15368" max="15368" width="11.5703125" style="2" customWidth="1"/>
    <col min="15369" max="15369" width="6.5703125" style="2" customWidth="1"/>
    <col min="15370" max="15370" width="7.140625" style="2" customWidth="1"/>
    <col min="15371" max="15371" width="42" style="2" customWidth="1"/>
    <col min="15372" max="15374" width="13" style="2" customWidth="1"/>
    <col min="15375" max="15376" width="11.42578125" style="2" customWidth="1"/>
    <col min="15377" max="15616" width="10.140625" style="2"/>
    <col min="15617" max="15622" width="0" style="2" hidden="1" customWidth="1"/>
    <col min="15623" max="15623" width="3" style="2" customWidth="1"/>
    <col min="15624" max="15624" width="11.5703125" style="2" customWidth="1"/>
    <col min="15625" max="15625" width="6.5703125" style="2" customWidth="1"/>
    <col min="15626" max="15626" width="7.140625" style="2" customWidth="1"/>
    <col min="15627" max="15627" width="42" style="2" customWidth="1"/>
    <col min="15628" max="15630" width="13" style="2" customWidth="1"/>
    <col min="15631" max="15632" width="11.42578125" style="2" customWidth="1"/>
    <col min="15633" max="15872" width="10.140625" style="2"/>
    <col min="15873" max="15878" width="0" style="2" hidden="1" customWidth="1"/>
    <col min="15879" max="15879" width="3" style="2" customWidth="1"/>
    <col min="15880" max="15880" width="11.5703125" style="2" customWidth="1"/>
    <col min="15881" max="15881" width="6.5703125" style="2" customWidth="1"/>
    <col min="15882" max="15882" width="7.140625" style="2" customWidth="1"/>
    <col min="15883" max="15883" width="42" style="2" customWidth="1"/>
    <col min="15884" max="15886" width="13" style="2" customWidth="1"/>
    <col min="15887" max="15888" width="11.42578125" style="2" customWidth="1"/>
    <col min="15889" max="16128" width="10.140625" style="2"/>
    <col min="16129" max="16134" width="0" style="2" hidden="1" customWidth="1"/>
    <col min="16135" max="16135" width="3" style="2" customWidth="1"/>
    <col min="16136" max="16136" width="11.5703125" style="2" customWidth="1"/>
    <col min="16137" max="16137" width="6.5703125" style="2" customWidth="1"/>
    <col min="16138" max="16138" width="7.140625" style="2" customWidth="1"/>
    <col min="16139" max="16139" width="42" style="2" customWidth="1"/>
    <col min="16140" max="16142" width="13" style="2" customWidth="1"/>
    <col min="16143" max="16144" width="11.42578125" style="2" customWidth="1"/>
    <col min="16145" max="16384" width="10.140625" style="2"/>
  </cols>
  <sheetData>
    <row r="1" spans="1:16" ht="14.2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hidden="1" customHeight="1" x14ac:dyDescent="0.25">
      <c r="A2" s="1"/>
      <c r="B2" s="3" t="s">
        <v>0</v>
      </c>
      <c r="C2" s="3" t="s">
        <v>0</v>
      </c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hidden="1" customHeight="1" x14ac:dyDescent="0.25">
      <c r="A3" s="1"/>
      <c r="B3" s="3" t="s">
        <v>1</v>
      </c>
      <c r="C3" s="3" t="s">
        <v>2</v>
      </c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4.25" hidden="1" customHeight="1" x14ac:dyDescent="0.25">
      <c r="A4" s="1"/>
      <c r="B4" s="3" t="s">
        <v>3</v>
      </c>
      <c r="C4" s="3" t="s">
        <v>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hidden="1" customHeight="1" x14ac:dyDescent="0.25">
      <c r="A5" s="3" t="s">
        <v>4</v>
      </c>
      <c r="B5" s="1">
        <v>4265</v>
      </c>
      <c r="C5" s="1">
        <v>4189</v>
      </c>
      <c r="D5" s="1">
        <v>-1.781946072684633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4.25" hidden="1" customHeight="1" x14ac:dyDescent="0.25">
      <c r="A6" s="3" t="s">
        <v>5</v>
      </c>
      <c r="B6" s="1">
        <v>2027</v>
      </c>
      <c r="C6" s="1">
        <v>2010</v>
      </c>
      <c r="D6" s="1">
        <v>-0.83867784903797826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4.25" hidden="1" customHeight="1" x14ac:dyDescent="0.25">
      <c r="A7" s="1" t="s">
        <v>6</v>
      </c>
      <c r="B7" s="1">
        <v>1144</v>
      </c>
      <c r="C7" s="1">
        <v>734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4.25" hidden="1" customHeight="1" x14ac:dyDescent="0.25">
      <c r="A8" s="1" t="s">
        <v>7</v>
      </c>
      <c r="B8" s="3">
        <v>455</v>
      </c>
      <c r="C8" s="3">
        <v>295</v>
      </c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hidden="1" customHeight="1" x14ac:dyDescent="0.25">
      <c r="A9" s="1" t="s">
        <v>8</v>
      </c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4.25" hidden="1" customHeight="1" x14ac:dyDescent="0.25">
      <c r="A10" s="3"/>
      <c r="B10" s="1" t="s">
        <v>0</v>
      </c>
      <c r="C10" s="1" t="s">
        <v>0</v>
      </c>
      <c r="D10" s="1" t="s">
        <v>9</v>
      </c>
      <c r="E10" s="1" t="e">
        <f t="shared" ref="E10:E20" si="0">B10/$B$5*100</f>
        <v>#VALUE!</v>
      </c>
      <c r="F10" s="1" t="e">
        <f t="shared" ref="F10:F20" si="1">C10/$C$5*100</f>
        <v>#VALUE!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4.25" hidden="1" customHeight="1" x14ac:dyDescent="0.25">
      <c r="A11" s="3"/>
      <c r="B11" s="1" t="s">
        <v>10</v>
      </c>
      <c r="C11" s="1" t="s">
        <v>11</v>
      </c>
      <c r="D11" s="1" t="s">
        <v>9</v>
      </c>
      <c r="E11" s="1">
        <f t="shared" si="0"/>
        <v>1054.7713950762018</v>
      </c>
      <c r="F11" s="1">
        <f t="shared" si="1"/>
        <v>1082.6450226784436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4.25" hidden="1" customHeight="1" x14ac:dyDescent="0.25">
      <c r="A12" s="3" t="s">
        <v>12</v>
      </c>
      <c r="B12" s="1">
        <v>249</v>
      </c>
      <c r="C12" s="1">
        <v>203</v>
      </c>
      <c r="D12" s="1">
        <v>-18.47389558232932</v>
      </c>
      <c r="E12" s="1">
        <f t="shared" si="0"/>
        <v>5.8382180539273154</v>
      </c>
      <c r="F12" s="1">
        <f t="shared" si="1"/>
        <v>4.8460253043685846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4.25" hidden="1" customHeight="1" x14ac:dyDescent="0.25">
      <c r="A13" s="3" t="s">
        <v>13</v>
      </c>
      <c r="B13" s="1">
        <v>913</v>
      </c>
      <c r="C13" s="1">
        <v>949</v>
      </c>
      <c r="D13" s="1">
        <v>3.9430449069003402</v>
      </c>
      <c r="E13" s="1">
        <f t="shared" si="0"/>
        <v>21.406799531066824</v>
      </c>
      <c r="F13" s="1">
        <f t="shared" si="1"/>
        <v>22.654571496777272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25" hidden="1" customHeight="1" x14ac:dyDescent="0.25">
      <c r="A14" s="3" t="s">
        <v>14</v>
      </c>
      <c r="B14" s="1">
        <v>848</v>
      </c>
      <c r="C14" s="1">
        <v>819</v>
      </c>
      <c r="D14" s="1">
        <v>-3.4198113207547181</v>
      </c>
      <c r="E14" s="1">
        <f t="shared" si="0"/>
        <v>19.88276670574443</v>
      </c>
      <c r="F14" s="1">
        <f t="shared" si="1"/>
        <v>19.551205538314633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25" hidden="1" customHeight="1" x14ac:dyDescent="0.25">
      <c r="A15" s="3" t="s">
        <v>15</v>
      </c>
      <c r="B15" s="1">
        <v>2255</v>
      </c>
      <c r="C15" s="1">
        <v>2218</v>
      </c>
      <c r="D15" s="1">
        <v>-1.6407982261640797</v>
      </c>
      <c r="E15" s="1">
        <f t="shared" si="0"/>
        <v>52.872215709261425</v>
      </c>
      <c r="F15" s="1">
        <f t="shared" si="1"/>
        <v>52.948197660539506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4.25" hidden="1" customHeight="1" x14ac:dyDescent="0.25">
      <c r="A16" s="3" t="s">
        <v>16</v>
      </c>
      <c r="B16" s="1">
        <v>68</v>
      </c>
      <c r="C16" s="1">
        <v>77</v>
      </c>
      <c r="D16" s="1">
        <v>13.235294117647058</v>
      </c>
      <c r="E16" s="1">
        <f t="shared" si="0"/>
        <v>1.5943728018757326</v>
      </c>
      <c r="F16" s="1">
        <f t="shared" si="1"/>
        <v>1.8381475292432563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25" hidden="1" customHeight="1" x14ac:dyDescent="0.25">
      <c r="A17" s="3" t="s">
        <v>17</v>
      </c>
      <c r="B17" s="1">
        <v>154</v>
      </c>
      <c r="C17" s="1">
        <v>165</v>
      </c>
      <c r="D17" s="1">
        <v>7.1428571428571388</v>
      </c>
      <c r="E17" s="1">
        <f t="shared" si="0"/>
        <v>3.6107854630715122</v>
      </c>
      <c r="F17" s="1">
        <f t="shared" si="1"/>
        <v>3.93888756266412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25" hidden="1" customHeight="1" x14ac:dyDescent="0.25">
      <c r="A18" s="3" t="s">
        <v>18</v>
      </c>
      <c r="B18" s="1">
        <v>23</v>
      </c>
      <c r="C18" s="1">
        <v>14</v>
      </c>
      <c r="D18" s="1">
        <v>-39.130434782608688</v>
      </c>
      <c r="E18" s="1">
        <f t="shared" si="0"/>
        <v>0.53927315357561556</v>
      </c>
      <c r="F18" s="1">
        <f t="shared" si="1"/>
        <v>0.334208641680592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hidden="1" customHeight="1" x14ac:dyDescent="0.25">
      <c r="A19" s="3" t="s">
        <v>19</v>
      </c>
      <c r="B19" s="1">
        <v>2</v>
      </c>
      <c r="C19" s="1">
        <v>3</v>
      </c>
      <c r="D19" s="1">
        <v>50</v>
      </c>
      <c r="E19" s="1">
        <f t="shared" si="0"/>
        <v>4.6893317702227433E-2</v>
      </c>
      <c r="F19" s="1">
        <f t="shared" si="1"/>
        <v>7.1616137502984012E-2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25" hidden="1" customHeight="1" x14ac:dyDescent="0.25">
      <c r="A20" s="3" t="s">
        <v>20</v>
      </c>
      <c r="B20" s="1">
        <v>2</v>
      </c>
      <c r="C20" s="1">
        <v>2</v>
      </c>
      <c r="D20" s="1">
        <v>0</v>
      </c>
      <c r="E20" s="1">
        <f t="shared" si="0"/>
        <v>4.6893317702227433E-2</v>
      </c>
      <c r="F20" s="1">
        <f t="shared" si="1"/>
        <v>4.7744091668656001E-2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 hidden="1" customHeight="1" x14ac:dyDescent="0.25">
      <c r="A21" s="3" t="s">
        <v>21</v>
      </c>
      <c r="B21" s="1">
        <v>266</v>
      </c>
      <c r="C21" s="1">
        <v>248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4.25" hidden="1" customHeight="1" x14ac:dyDescent="0.25">
      <c r="A22" s="1" t="s">
        <v>22</v>
      </c>
      <c r="B22" s="1">
        <v>45</v>
      </c>
      <c r="C22" s="1">
        <v>64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hidden="1" customHeight="1" x14ac:dyDescent="0.25">
      <c r="A23" s="1" t="s">
        <v>23</v>
      </c>
      <c r="B23" s="1">
        <v>16</v>
      </c>
      <c r="C23" s="1">
        <v>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4.25" hidden="1" customHeight="1" x14ac:dyDescent="0.25">
      <c r="A24" s="3" t="s">
        <v>24</v>
      </c>
      <c r="B24" s="1">
        <v>1</v>
      </c>
      <c r="C24" s="1">
        <v>5</v>
      </c>
      <c r="D24" s="1">
        <v>400</v>
      </c>
      <c r="E24" s="1">
        <f t="shared" ref="E24:F30" si="2">B24/B$6*100</f>
        <v>4.9333991119881605E-2</v>
      </c>
      <c r="F24" s="1">
        <f t="shared" si="2"/>
        <v>0.24875621890547264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4.25" hidden="1" customHeight="1" x14ac:dyDescent="0.25">
      <c r="A25" s="3"/>
      <c r="B25" s="1"/>
      <c r="C25" s="1"/>
      <c r="D25" s="1" t="s">
        <v>25</v>
      </c>
      <c r="E25" s="1">
        <f t="shared" si="2"/>
        <v>0</v>
      </c>
      <c r="F25" s="1">
        <f t="shared" si="2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hidden="1" customHeight="1" x14ac:dyDescent="0.25">
      <c r="A26" s="3" t="s">
        <v>26</v>
      </c>
      <c r="B26" s="1"/>
      <c r="C26" s="1"/>
      <c r="D26" s="1" t="s">
        <v>25</v>
      </c>
      <c r="E26" s="1">
        <f t="shared" si="2"/>
        <v>0</v>
      </c>
      <c r="F26" s="1">
        <f t="shared" si="2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4.25" hidden="1" customHeight="1" x14ac:dyDescent="0.25">
      <c r="A27" s="3"/>
      <c r="B27" s="1" t="s">
        <v>0</v>
      </c>
      <c r="C27" s="1" t="s">
        <v>0</v>
      </c>
      <c r="D27" s="1" t="s">
        <v>9</v>
      </c>
      <c r="E27" s="1" t="e">
        <f t="shared" si="2"/>
        <v>#VALUE!</v>
      </c>
      <c r="F27" s="1" t="e">
        <f t="shared" si="2"/>
        <v>#VALUE!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25" hidden="1" customHeight="1" x14ac:dyDescent="0.25">
      <c r="A28" s="3"/>
      <c r="B28" s="1" t="s">
        <v>10</v>
      </c>
      <c r="C28" s="1" t="s">
        <v>11</v>
      </c>
      <c r="D28" s="1" t="s">
        <v>9</v>
      </c>
      <c r="E28" s="1">
        <f t="shared" si="2"/>
        <v>2219.3389245189937</v>
      </c>
      <c r="F28" s="1">
        <f t="shared" si="2"/>
        <v>2256.3184079601988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25" hidden="1" customHeight="1" x14ac:dyDescent="0.25">
      <c r="A29" s="3" t="s">
        <v>27</v>
      </c>
      <c r="B29" s="1">
        <v>92</v>
      </c>
      <c r="C29" s="1">
        <v>40</v>
      </c>
      <c r="D29" s="1">
        <v>-56.521739130434781</v>
      </c>
      <c r="E29" s="1">
        <f t="shared" si="2"/>
        <v>4.5387271830291072</v>
      </c>
      <c r="F29" s="1">
        <f t="shared" si="2"/>
        <v>1.9900497512437811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hidden="1" customHeight="1" x14ac:dyDescent="0.25">
      <c r="A30" s="3" t="s">
        <v>28</v>
      </c>
      <c r="B30" s="1">
        <v>1368</v>
      </c>
      <c r="C30" s="1">
        <v>1396</v>
      </c>
      <c r="D30" s="1">
        <v>2.0467836257309813</v>
      </c>
      <c r="E30" s="1">
        <f t="shared" si="2"/>
        <v>67.488899851998028</v>
      </c>
      <c r="F30" s="1">
        <f t="shared" si="2"/>
        <v>69.452736318407958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4.25" hidden="1" customHeight="1" x14ac:dyDescent="0.25">
      <c r="A31" s="1" t="s">
        <v>29</v>
      </c>
      <c r="B31" s="1">
        <v>10</v>
      </c>
      <c r="C31" s="1">
        <v>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4.25" hidden="1" customHeight="1" x14ac:dyDescent="0.25">
      <c r="A32" s="1" t="s">
        <v>30</v>
      </c>
      <c r="B32" s="3">
        <v>150</v>
      </c>
      <c r="C32" s="3">
        <v>177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25" hidden="1" customHeight="1" x14ac:dyDescent="0.25">
      <c r="A33" s="1" t="s">
        <v>31</v>
      </c>
      <c r="B33" s="3">
        <v>22</v>
      </c>
      <c r="C33" s="3">
        <v>24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25" hidden="1" customHeight="1" x14ac:dyDescent="0.25">
      <c r="A34" s="3" t="s">
        <v>32</v>
      </c>
      <c r="B34" s="1">
        <v>693</v>
      </c>
      <c r="C34" s="1">
        <v>558</v>
      </c>
      <c r="D34" s="1">
        <v>-19.480519480519476</v>
      </c>
      <c r="E34" s="1">
        <f t="shared" ref="E34:F48" si="3">B34/B$5*100</f>
        <v>16.248534583821804</v>
      </c>
      <c r="F34" s="1">
        <f t="shared" si="3"/>
        <v>13.320601575555024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25" hidden="1" customHeight="1" x14ac:dyDescent="0.25">
      <c r="A35" s="3" t="s">
        <v>33</v>
      </c>
      <c r="B35" s="1">
        <v>3</v>
      </c>
      <c r="C35" s="1">
        <v>6</v>
      </c>
      <c r="D35" s="1">
        <v>100</v>
      </c>
      <c r="E35" s="1">
        <f t="shared" si="3"/>
        <v>7.0339976553341149E-2</v>
      </c>
      <c r="F35" s="1">
        <f t="shared" si="3"/>
        <v>0.14323227500596802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4.25" hidden="1" customHeight="1" x14ac:dyDescent="0.25">
      <c r="A36" s="3"/>
      <c r="B36" s="1"/>
      <c r="C36" s="1"/>
      <c r="D36" s="1" t="s">
        <v>25</v>
      </c>
      <c r="E36" s="1">
        <f t="shared" si="3"/>
        <v>0</v>
      </c>
      <c r="F36" s="1">
        <f t="shared" si="3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hidden="1" customHeight="1" x14ac:dyDescent="0.25">
      <c r="A37" s="3" t="s">
        <v>34</v>
      </c>
      <c r="B37" s="1"/>
      <c r="C37" s="1"/>
      <c r="D37" s="1" t="s">
        <v>25</v>
      </c>
      <c r="E37" s="1">
        <f t="shared" si="3"/>
        <v>0</v>
      </c>
      <c r="F37" s="1">
        <f t="shared" si="3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hidden="1" customHeight="1" x14ac:dyDescent="0.25">
      <c r="A38" s="3"/>
      <c r="B38" s="1" t="s">
        <v>0</v>
      </c>
      <c r="C38" s="1" t="s">
        <v>0</v>
      </c>
      <c r="D38" s="1" t="s">
        <v>9</v>
      </c>
      <c r="E38" s="1" t="e">
        <f t="shared" si="3"/>
        <v>#VALUE!</v>
      </c>
      <c r="F38" s="1" t="e">
        <f t="shared" si="3"/>
        <v>#VALUE!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hidden="1" customHeight="1" x14ac:dyDescent="0.25">
      <c r="A39" s="3"/>
      <c r="B39" s="1" t="s">
        <v>10</v>
      </c>
      <c r="C39" s="1" t="s">
        <v>11</v>
      </c>
      <c r="D39" s="1" t="s">
        <v>9</v>
      </c>
      <c r="E39" s="1">
        <f t="shared" si="3"/>
        <v>1054.7713950762018</v>
      </c>
      <c r="F39" s="1">
        <f t="shared" si="3"/>
        <v>1082.6450226784436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hidden="1" customHeight="1" x14ac:dyDescent="0.25">
      <c r="A40" s="3" t="s">
        <v>35</v>
      </c>
      <c r="B40" s="1">
        <v>31</v>
      </c>
      <c r="C40" s="1">
        <v>21</v>
      </c>
      <c r="D40" s="1">
        <v>-32.258064516129039</v>
      </c>
      <c r="E40" s="1">
        <f t="shared" si="3"/>
        <v>0.72684642438452518</v>
      </c>
      <c r="F40" s="1">
        <f t="shared" si="3"/>
        <v>0.50131296252088797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hidden="1" customHeight="1" x14ac:dyDescent="0.25">
      <c r="A41" s="3" t="s">
        <v>36</v>
      </c>
      <c r="B41" s="1">
        <v>36</v>
      </c>
      <c r="C41" s="1">
        <v>47</v>
      </c>
      <c r="D41" s="1">
        <v>30.555555555555571</v>
      </c>
      <c r="E41" s="1">
        <f t="shared" si="3"/>
        <v>0.84407971864009379</v>
      </c>
      <c r="F41" s="1">
        <f t="shared" si="3"/>
        <v>1.1219861542134162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hidden="1" customHeight="1" x14ac:dyDescent="0.25">
      <c r="A42" s="3" t="s">
        <v>37</v>
      </c>
      <c r="B42" s="1">
        <v>8</v>
      </c>
      <c r="C42" s="1">
        <v>2</v>
      </c>
      <c r="D42" s="1">
        <v>-75</v>
      </c>
      <c r="E42" s="1">
        <f t="shared" si="3"/>
        <v>0.18757327080890973</v>
      </c>
      <c r="F42" s="1">
        <f t="shared" si="3"/>
        <v>4.7744091668656001E-2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hidden="1" customHeight="1" x14ac:dyDescent="0.25">
      <c r="A43" s="3" t="s">
        <v>38</v>
      </c>
      <c r="B43" s="1">
        <v>1</v>
      </c>
      <c r="C43" s="1">
        <v>2</v>
      </c>
      <c r="D43" s="1">
        <v>100</v>
      </c>
      <c r="E43" s="1">
        <f t="shared" si="3"/>
        <v>2.3446658851113716E-2</v>
      </c>
      <c r="F43" s="1">
        <f t="shared" si="3"/>
        <v>4.7744091668656001E-2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hidden="1" customHeight="1" x14ac:dyDescent="0.25">
      <c r="A44" s="3" t="s">
        <v>39</v>
      </c>
      <c r="B44" s="1">
        <v>2</v>
      </c>
      <c r="C44" s="1">
        <v>3</v>
      </c>
      <c r="D44" s="1">
        <v>50</v>
      </c>
      <c r="E44" s="1">
        <f t="shared" si="3"/>
        <v>4.6893317702227433E-2</v>
      </c>
      <c r="F44" s="1">
        <f t="shared" si="3"/>
        <v>7.1616137502984012E-2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hidden="1" customHeight="1" x14ac:dyDescent="0.25">
      <c r="A45" s="3" t="s">
        <v>40</v>
      </c>
      <c r="B45" s="1">
        <v>1158</v>
      </c>
      <c r="C45" s="1">
        <v>958</v>
      </c>
      <c r="D45" s="1">
        <v>-17.27115716753022</v>
      </c>
      <c r="E45" s="1">
        <f t="shared" si="3"/>
        <v>27.151230949589682</v>
      </c>
      <c r="F45" s="1">
        <f t="shared" si="3"/>
        <v>22.869419909286226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hidden="1" customHeight="1" x14ac:dyDescent="0.25">
      <c r="A46" s="3" t="s">
        <v>41</v>
      </c>
      <c r="B46" s="1">
        <v>182</v>
      </c>
      <c r="C46" s="1">
        <v>72</v>
      </c>
      <c r="D46" s="1">
        <v>-60.439560439560438</v>
      </c>
      <c r="E46" s="1">
        <f t="shared" si="3"/>
        <v>4.2672919109026966</v>
      </c>
      <c r="F46" s="1">
        <f t="shared" si="3"/>
        <v>1.7187873000716163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hidden="1" customHeight="1" x14ac:dyDescent="0.25">
      <c r="A47" s="3" t="s">
        <v>42</v>
      </c>
      <c r="B47" s="1">
        <v>856</v>
      </c>
      <c r="C47" s="1">
        <v>908</v>
      </c>
      <c r="D47" s="1">
        <v>6.0747663551401985</v>
      </c>
      <c r="E47" s="1">
        <f t="shared" si="3"/>
        <v>20.070339976553342</v>
      </c>
      <c r="F47" s="1">
        <f t="shared" si="3"/>
        <v>21.675817617569827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hidden="1" customHeight="1" x14ac:dyDescent="0.25">
      <c r="A48" s="3" t="s">
        <v>43</v>
      </c>
      <c r="B48" s="1">
        <v>36</v>
      </c>
      <c r="C48" s="1">
        <v>19</v>
      </c>
      <c r="D48" s="1">
        <v>-47.222222222222221</v>
      </c>
      <c r="E48" s="1">
        <f t="shared" si="3"/>
        <v>0.84407971864009379</v>
      </c>
      <c r="F48" s="1">
        <f t="shared" si="3"/>
        <v>0.45356887085223202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hidden="1" customHeight="1" x14ac:dyDescent="0.25">
      <c r="A49" s="1" t="s">
        <v>44</v>
      </c>
      <c r="B49" s="3">
        <v>93</v>
      </c>
      <c r="C49" s="3">
        <v>56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hidden="1" customHeight="1" x14ac:dyDescent="0.25">
      <c r="A50" s="1" t="s">
        <v>45</v>
      </c>
      <c r="B50" s="3">
        <v>11</v>
      </c>
      <c r="C50" s="3">
        <v>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hidden="1" customHeight="1" x14ac:dyDescent="0.25">
      <c r="A51" s="3" t="s">
        <v>46</v>
      </c>
      <c r="B51" s="1">
        <v>0</v>
      </c>
      <c r="C51" s="1">
        <v>0</v>
      </c>
      <c r="D51" s="1" t="s">
        <v>47</v>
      </c>
      <c r="E51" s="1">
        <f>B51/B$5*100</f>
        <v>0</v>
      </c>
      <c r="F51" s="1" t="s">
        <v>47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hidden="1" customHeight="1" x14ac:dyDescent="0.25">
      <c r="A52" s="3" t="s">
        <v>48</v>
      </c>
      <c r="B52" s="1">
        <v>0</v>
      </c>
      <c r="C52" s="1">
        <v>0</v>
      </c>
      <c r="D52" s="1" t="s">
        <v>9</v>
      </c>
      <c r="E52" s="1" t="e">
        <f>B92/B$5*100</f>
        <v>#VALUE!</v>
      </c>
      <c r="F52" s="1" t="e">
        <f>C92/C$5*100</f>
        <v>#VALUE!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hidden="1" customHeight="1" x14ac:dyDescent="0.25">
      <c r="A53" s="3" t="s">
        <v>49</v>
      </c>
      <c r="B53" s="3">
        <v>1</v>
      </c>
      <c r="C53" s="3">
        <v>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hidden="1" customHeight="1" x14ac:dyDescent="0.25">
      <c r="A54" s="1" t="s">
        <v>50</v>
      </c>
      <c r="B54" s="3">
        <v>7</v>
      </c>
      <c r="C54" s="3">
        <v>15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hidden="1" customHeight="1" x14ac:dyDescent="0.25">
      <c r="A55" s="1" t="s">
        <v>51</v>
      </c>
      <c r="B55" s="3">
        <v>133</v>
      </c>
      <c r="C55" s="3">
        <v>86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hidden="1" customHeight="1" x14ac:dyDescent="0.25">
      <c r="A56" s="3" t="s">
        <v>52</v>
      </c>
      <c r="B56" s="1">
        <v>57</v>
      </c>
      <c r="C56" s="1">
        <v>39</v>
      </c>
      <c r="D56" s="1">
        <v>-31.578947368421055</v>
      </c>
      <c r="E56" s="1">
        <f>B56/B$5*100</f>
        <v>1.3364595545134816</v>
      </c>
      <c r="F56" s="1">
        <f>IF(ISBLANK(C56),"—",C56/C$5*100)</f>
        <v>0.93100978753879204</v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hidden="1" customHeight="1" x14ac:dyDescent="0.25">
      <c r="A57" s="1" t="s">
        <v>53</v>
      </c>
      <c r="B57" s="1">
        <v>35</v>
      </c>
      <c r="C57" s="1">
        <v>31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hidden="1" customHeight="1" x14ac:dyDescent="0.25">
      <c r="A58" s="1" t="s">
        <v>54</v>
      </c>
      <c r="B58" s="3">
        <v>12</v>
      </c>
      <c r="C58" s="3">
        <v>9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hidden="1" customHeight="1" x14ac:dyDescent="0.25">
      <c r="A59" s="1" t="s">
        <v>55</v>
      </c>
      <c r="B59" s="3">
        <v>4</v>
      </c>
      <c r="C59" s="3">
        <v>14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hidden="1" customHeight="1" x14ac:dyDescent="0.25">
      <c r="A60" s="3" t="s">
        <v>56</v>
      </c>
      <c r="B60" s="1">
        <v>1</v>
      </c>
      <c r="C60" s="1">
        <v>4</v>
      </c>
      <c r="D60" s="1">
        <v>300</v>
      </c>
      <c r="E60" s="1">
        <f t="shared" ref="E60:F65" si="4">B60/B$5*100</f>
        <v>2.3446658851113716E-2</v>
      </c>
      <c r="F60" s="1">
        <f t="shared" si="4"/>
        <v>9.5488183337312002E-2</v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hidden="1" customHeight="1" x14ac:dyDescent="0.25">
      <c r="A61" s="3" t="s">
        <v>57</v>
      </c>
      <c r="B61" s="1">
        <v>18</v>
      </c>
      <c r="C61" s="1">
        <v>4</v>
      </c>
      <c r="D61" s="1">
        <v>-77.777777777777771</v>
      </c>
      <c r="E61" s="1">
        <f t="shared" si="4"/>
        <v>0.4220398593200469</v>
      </c>
      <c r="F61" s="1">
        <f t="shared" si="4"/>
        <v>9.5488183337312002E-2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hidden="1" customHeight="1" x14ac:dyDescent="0.25">
      <c r="A62" s="3" t="s">
        <v>58</v>
      </c>
      <c r="B62" s="1">
        <v>4</v>
      </c>
      <c r="C62" s="1">
        <v>2</v>
      </c>
      <c r="D62" s="1">
        <v>-50</v>
      </c>
      <c r="E62" s="1">
        <f t="shared" si="4"/>
        <v>9.3786635404454866E-2</v>
      </c>
      <c r="F62" s="1">
        <f t="shared" si="4"/>
        <v>4.7744091668656001E-2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hidden="1" customHeight="1" x14ac:dyDescent="0.25">
      <c r="A63" s="3"/>
      <c r="B63" s="1"/>
      <c r="C63" s="1"/>
      <c r="D63" s="1" t="s">
        <v>25</v>
      </c>
      <c r="E63" s="1">
        <f t="shared" si="4"/>
        <v>0</v>
      </c>
      <c r="F63" s="1">
        <f t="shared" si="4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hidden="1" customHeight="1" x14ac:dyDescent="0.25">
      <c r="A64" s="3" t="s">
        <v>59</v>
      </c>
      <c r="B64" s="1"/>
      <c r="C64" s="1"/>
      <c r="D64" s="1" t="s">
        <v>25</v>
      </c>
      <c r="E64" s="1">
        <f t="shared" si="4"/>
        <v>0</v>
      </c>
      <c r="F64" s="1">
        <f t="shared" si="4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hidden="1" customHeight="1" x14ac:dyDescent="0.25">
      <c r="A65" s="3"/>
      <c r="B65" s="1" t="s">
        <v>60</v>
      </c>
      <c r="C65" s="1" t="s">
        <v>60</v>
      </c>
      <c r="D65" s="1" t="s">
        <v>9</v>
      </c>
      <c r="E65" s="1" t="e">
        <f t="shared" si="4"/>
        <v>#VALUE!</v>
      </c>
      <c r="F65" s="1" t="e">
        <f t="shared" si="4"/>
        <v>#VALUE!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hidden="1" customHeight="1" x14ac:dyDescent="0.25">
      <c r="A66" s="1"/>
      <c r="B66" s="3" t="s">
        <v>0</v>
      </c>
      <c r="C66" s="3" t="s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hidden="1" customHeight="1" x14ac:dyDescent="0.25">
      <c r="A67" s="1"/>
      <c r="B67" s="3" t="s">
        <v>10</v>
      </c>
      <c r="C67" s="3" t="s">
        <v>11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hidden="1" customHeight="1" x14ac:dyDescent="0.25">
      <c r="A68" s="1" t="s">
        <v>61</v>
      </c>
      <c r="B68" s="3">
        <v>1561</v>
      </c>
      <c r="C68" s="3">
        <v>1764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hidden="1" customHeight="1" x14ac:dyDescent="0.25">
      <c r="A69" s="3" t="s">
        <v>12</v>
      </c>
      <c r="B69" s="1">
        <v>25</v>
      </c>
      <c r="C69" s="1">
        <v>44</v>
      </c>
      <c r="D69" s="1">
        <v>76</v>
      </c>
      <c r="E69" s="1">
        <f t="shared" ref="E69:F71" si="5">B69/(B69+B81)*100</f>
        <v>100</v>
      </c>
      <c r="F69" s="1">
        <f t="shared" si="5"/>
        <v>100</v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hidden="1" customHeight="1" x14ac:dyDescent="0.25">
      <c r="A70" s="3" t="s">
        <v>13</v>
      </c>
      <c r="B70" s="1">
        <v>481</v>
      </c>
      <c r="C70" s="1">
        <v>497</v>
      </c>
      <c r="D70" s="1">
        <v>3.326403326403323</v>
      </c>
      <c r="E70" s="1">
        <f t="shared" si="5"/>
        <v>100</v>
      </c>
      <c r="F70" s="1">
        <f t="shared" si="5"/>
        <v>100</v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hidden="1" customHeight="1" x14ac:dyDescent="0.25">
      <c r="A71" s="3"/>
      <c r="B71" s="1"/>
      <c r="C71" s="1"/>
      <c r="D71" s="1" t="s">
        <v>25</v>
      </c>
      <c r="E71" s="1" t="e">
        <f t="shared" si="5"/>
        <v>#DIV/0!</v>
      </c>
      <c r="F71" s="1" t="e">
        <f t="shared" si="5"/>
        <v>#DIV/0!</v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hidden="1" customHeight="1" x14ac:dyDescent="0.25">
      <c r="A72" s="1" t="s">
        <v>62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hidden="1" customHeight="1" x14ac:dyDescent="0.25">
      <c r="A73" s="1"/>
      <c r="B73" s="3" t="s">
        <v>0</v>
      </c>
      <c r="C73" s="3" t="s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hidden="1" customHeight="1" x14ac:dyDescent="0.25">
      <c r="A74" s="1"/>
      <c r="B74" s="3" t="s">
        <v>10</v>
      </c>
      <c r="C74" s="3" t="s">
        <v>11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hidden="1" customHeight="1" x14ac:dyDescent="0.25">
      <c r="A75" s="1" t="s">
        <v>63</v>
      </c>
      <c r="B75" s="3">
        <v>0</v>
      </c>
      <c r="C75" s="3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hidden="1" customHeight="1" x14ac:dyDescent="0.25">
      <c r="A76" s="3"/>
      <c r="B76" s="1"/>
      <c r="C76" s="1"/>
      <c r="D76" s="1" t="s">
        <v>25</v>
      </c>
      <c r="E76" s="1">
        <f>B76/(B76+B88)*100</f>
        <v>0</v>
      </c>
      <c r="F76" s="1">
        <f>C76/(C76+C88)*100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hidden="1" customHeight="1" x14ac:dyDescent="0.25">
      <c r="A78" s="1"/>
      <c r="B78" s="3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hidden="1" customHeight="1" x14ac:dyDescent="0.25">
      <c r="A79" s="1"/>
      <c r="B79" s="3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hidden="1" customHeight="1" x14ac:dyDescent="0.25">
      <c r="A80" s="1"/>
      <c r="B80" s="3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hidden="1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hidden="1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hidden="1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hidden="1" customHeight="1" x14ac:dyDescent="0.25">
      <c r="A85" s="1"/>
      <c r="B85" s="3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hidden="1" customHeight="1" x14ac:dyDescent="0.25">
      <c r="A86" s="1" t="s">
        <v>64</v>
      </c>
      <c r="B86" s="3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hidden="1" customHeight="1" x14ac:dyDescent="0.25">
      <c r="A87" s="1"/>
      <c r="B87" s="3" t="s">
        <v>0</v>
      </c>
      <c r="C87" s="3" t="s">
        <v>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hidden="1" customHeight="1" x14ac:dyDescent="0.25">
      <c r="A88" s="3"/>
      <c r="B88" s="1" t="s">
        <v>10</v>
      </c>
      <c r="C88" s="1" t="s">
        <v>11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hidden="1" customHeight="1" x14ac:dyDescent="0.25">
      <c r="A89" s="3" t="s">
        <v>65</v>
      </c>
      <c r="B89" s="1">
        <v>0</v>
      </c>
      <c r="C89" s="1">
        <v>0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hidden="1" customHeight="1" x14ac:dyDescent="0.25">
      <c r="A90" s="1"/>
      <c r="B90" s="3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hidden="1" customHeight="1" x14ac:dyDescent="0.25">
      <c r="A91" s="1" t="s">
        <v>66</v>
      </c>
      <c r="B91" s="3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hidden="1" customHeight="1" x14ac:dyDescent="0.25">
      <c r="A92" s="3"/>
      <c r="B92" s="1" t="s">
        <v>0</v>
      </c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hidden="1" customHeight="1" x14ac:dyDescent="0.25">
      <c r="A93" s="3"/>
      <c r="B93" s="1" t="s">
        <v>10</v>
      </c>
      <c r="C93" s="1" t="s">
        <v>11</v>
      </c>
      <c r="D93" s="1" t="s">
        <v>9</v>
      </c>
      <c r="E93" s="1">
        <f>B93/B$5*100</f>
        <v>1054.7713950762018</v>
      </c>
      <c r="F93" s="1">
        <f>C93/C$5*100</f>
        <v>1082.6450226784436</v>
      </c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hidden="1" customHeight="1" x14ac:dyDescent="0.25">
      <c r="A94" s="3" t="s">
        <v>67</v>
      </c>
      <c r="B94" s="1">
        <v>1533</v>
      </c>
      <c r="C94" s="1">
        <v>1915</v>
      </c>
      <c r="D94" s="1">
        <v>-100</v>
      </c>
      <c r="E94" s="1">
        <f>B94/B$5*100</f>
        <v>35.943728018757326</v>
      </c>
      <c r="F94" s="1">
        <f>C135/C$5*100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hidden="1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hidden="1" customHeight="1" x14ac:dyDescent="0.25">
      <c r="A96" s="1" t="s">
        <v>68</v>
      </c>
      <c r="B96" s="3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25" hidden="1" customHeight="1" x14ac:dyDescent="0.25">
      <c r="A97" s="1"/>
      <c r="B97" s="3" t="s">
        <v>0</v>
      </c>
      <c r="C97" s="3" t="s">
        <v>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25" hidden="1" customHeight="1" x14ac:dyDescent="0.25">
      <c r="A98" s="3"/>
      <c r="B98" s="1" t="s">
        <v>1</v>
      </c>
      <c r="C98" s="1" t="s">
        <v>2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25">
      <c r="A99" s="3"/>
      <c r="B99" s="1" t="s">
        <v>3</v>
      </c>
      <c r="C99" s="1" t="s">
        <v>3</v>
      </c>
      <c r="D99" s="1"/>
      <c r="E99" s="1"/>
      <c r="F99" s="1"/>
      <c r="G99" s="4" t="str">
        <f>A1</f>
        <v>Архангельская область</v>
      </c>
      <c r="H99" s="4"/>
      <c r="I99" s="4"/>
      <c r="J99" s="4"/>
      <c r="K99" s="4"/>
      <c r="L99" s="4"/>
      <c r="M99" s="4"/>
      <c r="N99" s="4"/>
      <c r="O99" s="4"/>
      <c r="P99" s="4"/>
    </row>
    <row r="100" spans="1:16" ht="5.25" customHeight="1" x14ac:dyDescent="0.25">
      <c r="A100" s="3" t="s">
        <v>61</v>
      </c>
      <c r="B100" s="1">
        <v>2027</v>
      </c>
      <c r="C100" s="1">
        <v>2010</v>
      </c>
      <c r="D100" s="1">
        <v>-0.83867784903797826</v>
      </c>
      <c r="E100" s="1">
        <f>B100/$B$5*100</f>
        <v>47.526377491207505</v>
      </c>
      <c r="F100" s="1">
        <f>C100/$C$5*100</f>
        <v>47.982812126999285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.75" customHeight="1" x14ac:dyDescent="0.25">
      <c r="A101" s="3" t="s">
        <v>12</v>
      </c>
      <c r="B101" s="1">
        <v>141</v>
      </c>
      <c r="C101" s="1">
        <v>132</v>
      </c>
      <c r="D101" s="1">
        <v>-6.3829787234042499</v>
      </c>
      <c r="E101" s="1">
        <f>B101/$B$5*100</f>
        <v>3.3059788980070337</v>
      </c>
      <c r="F101" s="1">
        <f>C101/$C$5*100</f>
        <v>3.1511100501312965</v>
      </c>
      <c r="G101" s="6" t="s">
        <v>69</v>
      </c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" customHeight="1" x14ac:dyDescent="0.25">
      <c r="A102" s="3" t="s">
        <v>13</v>
      </c>
      <c r="B102" s="1">
        <v>390</v>
      </c>
      <c r="C102" s="1">
        <v>343</v>
      </c>
      <c r="D102" s="1">
        <v>-12.051282051282058</v>
      </c>
      <c r="E102" s="1">
        <f>B102/$B$5*100</f>
        <v>9.1441969519343491</v>
      </c>
      <c r="F102" s="1">
        <f>C102/$C$5*100</f>
        <v>8.1881117211745043</v>
      </c>
      <c r="G102" s="6" t="s">
        <v>70</v>
      </c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" customHeight="1" x14ac:dyDescent="0.25">
      <c r="A103" s="3"/>
      <c r="B103" s="1"/>
      <c r="C103" s="1"/>
      <c r="D103" s="1" t="s">
        <v>25</v>
      </c>
      <c r="E103" s="1">
        <f>B103/$B$5*100</f>
        <v>0</v>
      </c>
      <c r="F103" s="1">
        <f>C103/$C$5*100</f>
        <v>0</v>
      </c>
      <c r="G103" s="6" t="str">
        <f>CONCATENATE("за ",C4," ",C3," года")</f>
        <v>за январь - март 2024 года</v>
      </c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9" customHeight="1" x14ac:dyDescent="0.25">
      <c r="A104" s="3" t="s">
        <v>71</v>
      </c>
      <c r="B104" s="1"/>
      <c r="C104" s="1"/>
      <c r="D104" s="1"/>
      <c r="E104" s="1"/>
      <c r="F104" s="1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16.5" customHeight="1" x14ac:dyDescent="0.25">
      <c r="A105" s="3"/>
      <c r="B105" s="1" t="s">
        <v>0</v>
      </c>
      <c r="C105" s="1" t="s">
        <v>0</v>
      </c>
      <c r="D105" s="1"/>
      <c r="E105" s="1"/>
      <c r="F105" s="8"/>
      <c r="G105" s="9"/>
      <c r="H105" s="9"/>
      <c r="I105" s="9"/>
      <c r="J105" s="9"/>
      <c r="K105" s="9"/>
      <c r="L105" s="10" t="str">
        <f>CONCATENATE(B3," г.")</f>
        <v>2023 г.</v>
      </c>
      <c r="M105" s="10" t="str">
        <f>CONCATENATE(C3," г.")</f>
        <v>2024 г.</v>
      </c>
      <c r="N105" s="10" t="s">
        <v>72</v>
      </c>
      <c r="O105" s="10" t="s">
        <v>73</v>
      </c>
      <c r="P105" s="10"/>
    </row>
    <row r="106" spans="1:16" ht="16.5" customHeight="1" x14ac:dyDescent="0.25">
      <c r="A106" s="3"/>
      <c r="B106" s="1" t="s">
        <v>1</v>
      </c>
      <c r="C106" s="1" t="s">
        <v>2</v>
      </c>
      <c r="D106" s="1"/>
      <c r="E106" s="1"/>
      <c r="F106" s="8"/>
      <c r="G106" s="9"/>
      <c r="H106" s="9"/>
      <c r="I106" s="9"/>
      <c r="J106" s="9"/>
      <c r="K106" s="9"/>
      <c r="L106" s="10"/>
      <c r="M106" s="10"/>
      <c r="N106" s="10"/>
      <c r="O106" s="11" t="str">
        <f>CONCATENATE(B3," г.")</f>
        <v>2023 г.</v>
      </c>
      <c r="P106" s="11" t="str">
        <f>CONCATENATE(C3," г.")</f>
        <v>2024 г.</v>
      </c>
    </row>
    <row r="107" spans="1:16" ht="16.5" customHeight="1" x14ac:dyDescent="0.25">
      <c r="A107" s="1"/>
      <c r="B107" s="1" t="s">
        <v>3</v>
      </c>
      <c r="C107" s="1" t="s">
        <v>3</v>
      </c>
      <c r="D107" s="1"/>
      <c r="E107" s="1"/>
      <c r="F107" s="8"/>
      <c r="G107" s="12" t="s">
        <v>4</v>
      </c>
      <c r="H107" s="12"/>
      <c r="I107" s="12"/>
      <c r="J107" s="12"/>
      <c r="K107" s="12"/>
      <c r="L107" s="13">
        <f>B5</f>
        <v>4265</v>
      </c>
      <c r="M107" s="13">
        <f>C5</f>
        <v>4189</v>
      </c>
      <c r="N107" s="14">
        <v>-1.781946072684633</v>
      </c>
      <c r="O107" s="15"/>
      <c r="P107" s="15"/>
    </row>
    <row r="108" spans="1:16" ht="16.5" customHeight="1" x14ac:dyDescent="0.25">
      <c r="A108" s="16" t="s">
        <v>35</v>
      </c>
      <c r="B108" s="16">
        <v>31</v>
      </c>
      <c r="C108" s="16">
        <v>22</v>
      </c>
      <c r="D108" s="16"/>
      <c r="E108" s="1"/>
      <c r="F108" s="8"/>
      <c r="G108" s="17" t="s">
        <v>74</v>
      </c>
      <c r="H108" s="12" t="s">
        <v>75</v>
      </c>
      <c r="I108" s="12"/>
      <c r="J108" s="12"/>
      <c r="K108" s="12"/>
      <c r="L108" s="13">
        <f t="shared" ref="L108:M119" si="6">B12</f>
        <v>249</v>
      </c>
      <c r="M108" s="13">
        <f t="shared" si="6"/>
        <v>203</v>
      </c>
      <c r="N108" s="14">
        <v>-18.47389558232932</v>
      </c>
      <c r="O108" s="14">
        <f t="shared" ref="O108:O123" si="7">L108/$L$107*100</f>
        <v>5.8382180539273154</v>
      </c>
      <c r="P108" s="14">
        <f t="shared" ref="P108:P123" si="8">M108/$M$107*100</f>
        <v>4.8460253043685846</v>
      </c>
    </row>
    <row r="109" spans="1:16" ht="16.5" customHeight="1" x14ac:dyDescent="0.25">
      <c r="A109" s="16"/>
      <c r="B109" s="16"/>
      <c r="C109" s="16"/>
      <c r="D109" s="18"/>
      <c r="E109" s="1"/>
      <c r="F109" s="8"/>
      <c r="G109" s="17"/>
      <c r="H109" s="12" t="s">
        <v>76</v>
      </c>
      <c r="I109" s="12"/>
      <c r="J109" s="12"/>
      <c r="K109" s="12"/>
      <c r="L109" s="13">
        <f t="shared" si="6"/>
        <v>913</v>
      </c>
      <c r="M109" s="13">
        <f t="shared" si="6"/>
        <v>949</v>
      </c>
      <c r="N109" s="14">
        <v>3.9430449069003402</v>
      </c>
      <c r="O109" s="14">
        <f t="shared" si="7"/>
        <v>21.406799531066824</v>
      </c>
      <c r="P109" s="14">
        <f t="shared" si="8"/>
        <v>22.654571496777272</v>
      </c>
    </row>
    <row r="110" spans="1:16" ht="16.5" customHeight="1" x14ac:dyDescent="0.25">
      <c r="A110" s="16"/>
      <c r="B110" s="16"/>
      <c r="C110" s="16"/>
      <c r="D110" s="16"/>
      <c r="E110" s="1"/>
      <c r="F110" s="8"/>
      <c r="G110" s="17"/>
      <c r="H110" s="12" t="s">
        <v>14</v>
      </c>
      <c r="I110" s="12"/>
      <c r="J110" s="12"/>
      <c r="K110" s="12"/>
      <c r="L110" s="13">
        <f t="shared" si="6"/>
        <v>848</v>
      </c>
      <c r="M110" s="13">
        <f t="shared" si="6"/>
        <v>819</v>
      </c>
      <c r="N110" s="14">
        <v>-3.4198113207547181</v>
      </c>
      <c r="O110" s="14">
        <f t="shared" si="7"/>
        <v>19.88276670574443</v>
      </c>
      <c r="P110" s="14">
        <f t="shared" si="8"/>
        <v>19.551205538314633</v>
      </c>
    </row>
    <row r="111" spans="1:16" ht="16.5" customHeight="1" x14ac:dyDescent="0.25">
      <c r="A111" s="1"/>
      <c r="B111" s="1"/>
      <c r="C111" s="1"/>
      <c r="D111" s="1"/>
      <c r="E111" s="1"/>
      <c r="F111" s="8"/>
      <c r="G111" s="17"/>
      <c r="H111" s="12" t="s">
        <v>15</v>
      </c>
      <c r="I111" s="12"/>
      <c r="J111" s="12"/>
      <c r="K111" s="12"/>
      <c r="L111" s="13">
        <f t="shared" si="6"/>
        <v>2255</v>
      </c>
      <c r="M111" s="13">
        <f t="shared" si="6"/>
        <v>2218</v>
      </c>
      <c r="N111" s="14">
        <v>-1.6407982261640797</v>
      </c>
      <c r="O111" s="14">
        <f t="shared" si="7"/>
        <v>52.872215709261425</v>
      </c>
      <c r="P111" s="14">
        <f t="shared" si="8"/>
        <v>52.948197660539506</v>
      </c>
    </row>
    <row r="112" spans="1:16" ht="15.75" customHeight="1" x14ac:dyDescent="0.25">
      <c r="A112" s="1"/>
      <c r="B112" s="1"/>
      <c r="C112" s="1"/>
      <c r="D112" s="1"/>
      <c r="E112" s="1"/>
      <c r="F112" s="8"/>
      <c r="G112" s="17"/>
      <c r="H112" s="12" t="s">
        <v>16</v>
      </c>
      <c r="I112" s="12"/>
      <c r="J112" s="12"/>
      <c r="K112" s="12"/>
      <c r="L112" s="13">
        <f t="shared" si="6"/>
        <v>68</v>
      </c>
      <c r="M112" s="13">
        <f t="shared" si="6"/>
        <v>77</v>
      </c>
      <c r="N112" s="14">
        <v>13.235294117647058</v>
      </c>
      <c r="O112" s="14">
        <f t="shared" si="7"/>
        <v>1.5943728018757326</v>
      </c>
      <c r="P112" s="14">
        <f t="shared" si="8"/>
        <v>1.8381475292432563</v>
      </c>
    </row>
    <row r="113" spans="1:16" ht="16.5" customHeight="1" x14ac:dyDescent="0.25">
      <c r="A113" s="19"/>
      <c r="B113" s="1"/>
      <c r="C113" s="1"/>
      <c r="D113" s="1"/>
      <c r="E113" s="1"/>
      <c r="F113" s="8"/>
      <c r="G113" s="17"/>
      <c r="H113" s="12" t="s">
        <v>17</v>
      </c>
      <c r="I113" s="12"/>
      <c r="J113" s="12"/>
      <c r="K113" s="12"/>
      <c r="L113" s="13">
        <f t="shared" si="6"/>
        <v>154</v>
      </c>
      <c r="M113" s="13">
        <f t="shared" si="6"/>
        <v>165</v>
      </c>
      <c r="N113" s="14">
        <v>7.1428571428571388</v>
      </c>
      <c r="O113" s="14">
        <f t="shared" si="7"/>
        <v>3.6107854630715122</v>
      </c>
      <c r="P113" s="14">
        <f t="shared" si="8"/>
        <v>3.93888756266412</v>
      </c>
    </row>
    <row r="114" spans="1:16" ht="16.5" customHeight="1" x14ac:dyDescent="0.25">
      <c r="A114" s="20"/>
      <c r="B114" s="1"/>
      <c r="C114" s="1"/>
      <c r="D114" s="1" t="s">
        <v>25</v>
      </c>
      <c r="E114" s="1">
        <f>B114/$B$5*100</f>
        <v>0</v>
      </c>
      <c r="F114" s="8">
        <f>C114/$C$5*100</f>
        <v>0</v>
      </c>
      <c r="G114" s="17"/>
      <c r="H114" s="12" t="s">
        <v>77</v>
      </c>
      <c r="I114" s="12"/>
      <c r="J114" s="12"/>
      <c r="K114" s="12"/>
      <c r="L114" s="13">
        <f t="shared" si="6"/>
        <v>23</v>
      </c>
      <c r="M114" s="13">
        <f t="shared" si="6"/>
        <v>14</v>
      </c>
      <c r="N114" s="14">
        <v>-39.130434782608688</v>
      </c>
      <c r="O114" s="14">
        <f t="shared" si="7"/>
        <v>0.53927315357561556</v>
      </c>
      <c r="P114" s="14">
        <f t="shared" si="8"/>
        <v>0.334208641680592</v>
      </c>
    </row>
    <row r="115" spans="1:16" ht="16.5" customHeight="1" x14ac:dyDescent="0.25">
      <c r="A115" s="21"/>
      <c r="B115" s="1"/>
      <c r="C115" s="1"/>
      <c r="D115" s="1" t="s">
        <v>25</v>
      </c>
      <c r="E115" s="1">
        <f>B115/$B$5*100</f>
        <v>0</v>
      </c>
      <c r="F115" s="8">
        <f>C115/$C$5*100</f>
        <v>0</v>
      </c>
      <c r="G115" s="17"/>
      <c r="H115" s="12" t="s">
        <v>19</v>
      </c>
      <c r="I115" s="12"/>
      <c r="J115" s="12"/>
      <c r="K115" s="12"/>
      <c r="L115" s="13">
        <f t="shared" si="6"/>
        <v>2</v>
      </c>
      <c r="M115" s="13">
        <f t="shared" si="6"/>
        <v>3</v>
      </c>
      <c r="N115" s="14">
        <v>50</v>
      </c>
      <c r="O115" s="14">
        <f t="shared" si="7"/>
        <v>4.6893317702227433E-2</v>
      </c>
      <c r="P115" s="14">
        <f t="shared" si="8"/>
        <v>7.1616137502984012E-2</v>
      </c>
    </row>
    <row r="116" spans="1:16" ht="16.5" customHeight="1" x14ac:dyDescent="0.25">
      <c r="A116" s="1"/>
      <c r="B116" s="1"/>
      <c r="C116" s="1"/>
      <c r="D116" s="1"/>
      <c r="E116" s="1"/>
      <c r="F116" s="8"/>
      <c r="G116" s="17"/>
      <c r="H116" s="12" t="s">
        <v>20</v>
      </c>
      <c r="I116" s="12"/>
      <c r="J116" s="12"/>
      <c r="K116" s="12"/>
      <c r="L116" s="13">
        <f t="shared" si="6"/>
        <v>2</v>
      </c>
      <c r="M116" s="13">
        <f t="shared" si="6"/>
        <v>2</v>
      </c>
      <c r="N116" s="14">
        <v>0</v>
      </c>
      <c r="O116" s="14">
        <f t="shared" si="7"/>
        <v>4.6893317702227433E-2</v>
      </c>
      <c r="P116" s="14">
        <f t="shared" si="8"/>
        <v>4.7744091668656001E-2</v>
      </c>
    </row>
    <row r="117" spans="1:16" ht="16.5" customHeight="1" x14ac:dyDescent="0.25">
      <c r="A117" s="1"/>
      <c r="B117" s="1"/>
      <c r="C117" s="1"/>
      <c r="D117" s="1"/>
      <c r="E117" s="1"/>
      <c r="F117" s="8"/>
      <c r="G117" s="17"/>
      <c r="H117" s="12" t="s">
        <v>78</v>
      </c>
      <c r="I117" s="12"/>
      <c r="J117" s="12"/>
      <c r="K117" s="22" t="s">
        <v>79</v>
      </c>
      <c r="L117" s="13">
        <f t="shared" si="6"/>
        <v>266</v>
      </c>
      <c r="M117" s="13">
        <f t="shared" si="6"/>
        <v>248</v>
      </c>
      <c r="N117" s="14">
        <v>-6.7669172932330923</v>
      </c>
      <c r="O117" s="14">
        <f t="shared" si="7"/>
        <v>6.2368112543962484</v>
      </c>
      <c r="P117" s="14">
        <f t="shared" si="8"/>
        <v>5.920267366913345</v>
      </c>
    </row>
    <row r="118" spans="1:16" ht="16.5" customHeight="1" x14ac:dyDescent="0.25">
      <c r="A118" s="19"/>
      <c r="B118" s="1"/>
      <c r="C118" s="1"/>
      <c r="D118" s="1"/>
      <c r="E118" s="1"/>
      <c r="F118" s="8"/>
      <c r="G118" s="17"/>
      <c r="H118" s="12"/>
      <c r="I118" s="12"/>
      <c r="J118" s="12"/>
      <c r="K118" s="22" t="s">
        <v>22</v>
      </c>
      <c r="L118" s="13">
        <f t="shared" si="6"/>
        <v>45</v>
      </c>
      <c r="M118" s="13">
        <f t="shared" si="6"/>
        <v>64</v>
      </c>
      <c r="N118" s="14">
        <v>42.222222222222229</v>
      </c>
      <c r="O118" s="14">
        <f t="shared" si="7"/>
        <v>1.0550996483001172</v>
      </c>
      <c r="P118" s="14">
        <f t="shared" si="8"/>
        <v>1.527810933396992</v>
      </c>
    </row>
    <row r="119" spans="1:16" ht="16.5" customHeight="1" x14ac:dyDescent="0.25">
      <c r="A119" s="23"/>
      <c r="B119" s="18"/>
      <c r="C119" s="1"/>
      <c r="D119" s="1" t="s">
        <v>25</v>
      </c>
      <c r="E119" s="1">
        <f>B119/$B$5*100</f>
        <v>0</v>
      </c>
      <c r="F119" s="8">
        <f>C119/$C$5*100</f>
        <v>0</v>
      </c>
      <c r="G119" s="17"/>
      <c r="H119" s="12" t="s">
        <v>23</v>
      </c>
      <c r="I119" s="12"/>
      <c r="J119" s="12"/>
      <c r="K119" s="12"/>
      <c r="L119" s="13">
        <f t="shared" si="6"/>
        <v>16</v>
      </c>
      <c r="M119" s="13">
        <f t="shared" si="6"/>
        <v>8</v>
      </c>
      <c r="N119" s="14">
        <v>-50</v>
      </c>
      <c r="O119" s="14">
        <f t="shared" si="7"/>
        <v>0.37514654161781946</v>
      </c>
      <c r="P119" s="14">
        <f t="shared" si="8"/>
        <v>0.190976366674624</v>
      </c>
    </row>
    <row r="120" spans="1:16" ht="25.5" customHeight="1" x14ac:dyDescent="0.25">
      <c r="A120" s="1"/>
      <c r="B120" s="1"/>
      <c r="C120" s="1"/>
      <c r="D120" s="1" t="s">
        <v>25</v>
      </c>
      <c r="E120" s="1" t="s">
        <v>25</v>
      </c>
      <c r="F120" s="8">
        <f>C120/$C$5*100</f>
        <v>0</v>
      </c>
      <c r="G120" s="17"/>
      <c r="H120" s="12" t="s">
        <v>80</v>
      </c>
      <c r="I120" s="12"/>
      <c r="J120" s="12"/>
      <c r="K120" s="12"/>
      <c r="L120" s="13">
        <f>B94</f>
        <v>1533</v>
      </c>
      <c r="M120" s="13">
        <f>C94</f>
        <v>1915</v>
      </c>
      <c r="N120" s="14">
        <v>24.918460534898898</v>
      </c>
      <c r="O120" s="14">
        <f t="shared" si="7"/>
        <v>35.943728018757326</v>
      </c>
      <c r="P120" s="14">
        <f t="shared" si="8"/>
        <v>45.714967772738127</v>
      </c>
    </row>
    <row r="121" spans="1:16" ht="16.5" customHeight="1" x14ac:dyDescent="0.25">
      <c r="A121" s="1"/>
      <c r="B121" s="1"/>
      <c r="C121" s="1"/>
      <c r="D121" s="1" t="s">
        <v>25</v>
      </c>
      <c r="E121" s="1" t="s">
        <v>25</v>
      </c>
      <c r="F121" s="8">
        <f>C121/$C$5*100</f>
        <v>0</v>
      </c>
      <c r="G121" s="17"/>
      <c r="H121" s="12" t="s">
        <v>24</v>
      </c>
      <c r="I121" s="12"/>
      <c r="J121" s="12"/>
      <c r="K121" s="12"/>
      <c r="L121" s="13">
        <f>B24</f>
        <v>1</v>
      </c>
      <c r="M121" s="13">
        <f>C24</f>
        <v>5</v>
      </c>
      <c r="N121" s="14">
        <v>400</v>
      </c>
      <c r="O121" s="14">
        <f t="shared" si="7"/>
        <v>2.3446658851113716E-2</v>
      </c>
      <c r="P121" s="14">
        <f t="shared" si="8"/>
        <v>0.11936022917164002</v>
      </c>
    </row>
    <row r="122" spans="1:16" ht="16.5" customHeight="1" x14ac:dyDescent="0.25">
      <c r="A122" s="1"/>
      <c r="B122" s="1"/>
      <c r="C122" s="1"/>
      <c r="D122" s="1" t="s">
        <v>25</v>
      </c>
      <c r="E122" s="1" t="s">
        <v>25</v>
      </c>
      <c r="F122" s="8">
        <f>C122/$C$5*100</f>
        <v>0</v>
      </c>
      <c r="G122" s="17"/>
      <c r="H122" s="12" t="s">
        <v>81</v>
      </c>
      <c r="I122" s="12"/>
      <c r="J122" s="12"/>
      <c r="K122" s="12"/>
      <c r="L122" s="13">
        <f>B7</f>
        <v>1144</v>
      </c>
      <c r="M122" s="13">
        <f>C7</f>
        <v>734</v>
      </c>
      <c r="N122" s="14">
        <v>-35.83916083916084</v>
      </c>
      <c r="O122" s="14">
        <f t="shared" si="7"/>
        <v>26.82297772567409</v>
      </c>
      <c r="P122" s="14">
        <f t="shared" si="8"/>
        <v>17.522081642396753</v>
      </c>
    </row>
    <row r="123" spans="1:16" ht="15.75" customHeight="1" x14ac:dyDescent="0.25">
      <c r="A123" s="1"/>
      <c r="B123" s="1"/>
      <c r="C123" s="1"/>
      <c r="D123" s="1" t="s">
        <v>25</v>
      </c>
      <c r="E123" s="1">
        <f>B123/$B$5*100</f>
        <v>0</v>
      </c>
      <c r="F123" s="8">
        <f>C123/$C$5*100</f>
        <v>0</v>
      </c>
      <c r="G123" s="17"/>
      <c r="H123" s="22" t="s">
        <v>74</v>
      </c>
      <c r="I123" s="12" t="s">
        <v>7</v>
      </c>
      <c r="J123" s="12"/>
      <c r="K123" s="12"/>
      <c r="L123" s="13">
        <f>B8</f>
        <v>455</v>
      </c>
      <c r="M123" s="13">
        <f>C8</f>
        <v>295</v>
      </c>
      <c r="N123" s="14">
        <v>-35.164835164835168</v>
      </c>
      <c r="O123" s="14">
        <f t="shared" si="7"/>
        <v>10.668229777256741</v>
      </c>
      <c r="P123" s="14">
        <f t="shared" si="8"/>
        <v>7.042253521126761</v>
      </c>
    </row>
    <row r="124" spans="1:16" ht="16.5" customHeight="1" x14ac:dyDescent="0.25">
      <c r="A124" s="1"/>
      <c r="B124" s="1"/>
      <c r="C124" s="1"/>
      <c r="D124" s="1"/>
      <c r="E124" s="1"/>
      <c r="F124" s="8"/>
      <c r="G124" s="12" t="s">
        <v>82</v>
      </c>
      <c r="H124" s="12"/>
      <c r="I124" s="12" t="s">
        <v>27</v>
      </c>
      <c r="J124" s="12"/>
      <c r="K124" s="12"/>
      <c r="L124" s="13">
        <f t="shared" ref="L124:M130" si="9">B29</f>
        <v>92</v>
      </c>
      <c r="M124" s="13">
        <f t="shared" si="9"/>
        <v>40</v>
      </c>
      <c r="N124" s="14">
        <v>-56.521739130434781</v>
      </c>
      <c r="O124" s="14">
        <f t="shared" ref="O124:O130" si="10">L124/$B$6*100</f>
        <v>4.5387271830291072</v>
      </c>
      <c r="P124" s="14">
        <f t="shared" ref="P124:P130" si="11">M124/$C$6*100</f>
        <v>1.9900497512437811</v>
      </c>
    </row>
    <row r="125" spans="1:16" ht="16.5" customHeight="1" x14ac:dyDescent="0.25">
      <c r="A125" s="1"/>
      <c r="B125" s="1"/>
      <c r="C125" s="1"/>
      <c r="D125" s="1"/>
      <c r="E125" s="1"/>
      <c r="F125" s="8"/>
      <c r="G125" s="12"/>
      <c r="H125" s="12"/>
      <c r="I125" s="12" t="s">
        <v>83</v>
      </c>
      <c r="J125" s="12"/>
      <c r="K125" s="12"/>
      <c r="L125" s="13">
        <f t="shared" si="9"/>
        <v>1368</v>
      </c>
      <c r="M125" s="13">
        <f t="shared" si="9"/>
        <v>1396</v>
      </c>
      <c r="N125" s="14">
        <v>2.0467836257309813</v>
      </c>
      <c r="O125" s="14">
        <f t="shared" si="10"/>
        <v>67.488899851998028</v>
      </c>
      <c r="P125" s="14">
        <f t="shared" si="11"/>
        <v>69.452736318407958</v>
      </c>
    </row>
    <row r="126" spans="1:16" ht="16.5" customHeight="1" x14ac:dyDescent="0.25">
      <c r="A126" s="1"/>
      <c r="B126" s="1"/>
      <c r="C126" s="1"/>
      <c r="D126" s="1"/>
      <c r="E126" s="1"/>
      <c r="F126" s="8"/>
      <c r="G126" s="12"/>
      <c r="H126" s="12"/>
      <c r="I126" s="12" t="s">
        <v>29</v>
      </c>
      <c r="J126" s="12"/>
      <c r="K126" s="12"/>
      <c r="L126" s="13">
        <f t="shared" si="9"/>
        <v>10</v>
      </c>
      <c r="M126" s="13">
        <f t="shared" si="9"/>
        <v>7</v>
      </c>
      <c r="N126" s="14">
        <v>-30</v>
      </c>
      <c r="O126" s="14">
        <f t="shared" si="10"/>
        <v>0.49333991119881598</v>
      </c>
      <c r="P126" s="14">
        <f t="shared" si="11"/>
        <v>0.34825870646766172</v>
      </c>
    </row>
    <row r="127" spans="1:16" ht="16.5" customHeight="1" x14ac:dyDescent="0.25">
      <c r="A127" s="1"/>
      <c r="B127" s="1"/>
      <c r="C127" s="1"/>
      <c r="D127" s="1"/>
      <c r="E127" s="1"/>
      <c r="F127" s="8"/>
      <c r="G127" s="12"/>
      <c r="H127" s="12"/>
      <c r="I127" s="12" t="s">
        <v>30</v>
      </c>
      <c r="J127" s="12"/>
      <c r="K127" s="12"/>
      <c r="L127" s="13">
        <f t="shared" si="9"/>
        <v>150</v>
      </c>
      <c r="M127" s="13">
        <f t="shared" si="9"/>
        <v>177</v>
      </c>
      <c r="N127" s="14">
        <v>18</v>
      </c>
      <c r="O127" s="14">
        <f t="shared" si="10"/>
        <v>7.40009866798224</v>
      </c>
      <c r="P127" s="14">
        <f t="shared" si="11"/>
        <v>8.8059701492537314</v>
      </c>
    </row>
    <row r="128" spans="1:16" ht="16.5" customHeight="1" x14ac:dyDescent="0.25">
      <c r="A128" s="1"/>
      <c r="B128" s="1"/>
      <c r="C128" s="1"/>
      <c r="D128" s="1"/>
      <c r="E128" s="1"/>
      <c r="F128" s="8"/>
      <c r="G128" s="12"/>
      <c r="H128" s="12"/>
      <c r="I128" s="12" t="s">
        <v>31</v>
      </c>
      <c r="J128" s="12"/>
      <c r="K128" s="12"/>
      <c r="L128" s="13">
        <f t="shared" si="9"/>
        <v>22</v>
      </c>
      <c r="M128" s="13">
        <f t="shared" si="9"/>
        <v>24</v>
      </c>
      <c r="N128" s="14">
        <v>9.0909090909090793</v>
      </c>
      <c r="O128" s="14">
        <f t="shared" si="10"/>
        <v>1.0853478046373952</v>
      </c>
      <c r="P128" s="14">
        <f t="shared" si="11"/>
        <v>1.1940298507462688</v>
      </c>
    </row>
    <row r="129" spans="1:16" ht="16.5" customHeight="1" x14ac:dyDescent="0.25">
      <c r="A129" s="1"/>
      <c r="B129" s="1"/>
      <c r="C129" s="1"/>
      <c r="D129" s="1"/>
      <c r="E129" s="1"/>
      <c r="F129" s="8"/>
      <c r="G129" s="12"/>
      <c r="H129" s="12"/>
      <c r="I129" s="12" t="s">
        <v>84</v>
      </c>
      <c r="J129" s="12"/>
      <c r="K129" s="22" t="s">
        <v>32</v>
      </c>
      <c r="L129" s="13">
        <f t="shared" si="9"/>
        <v>693</v>
      </c>
      <c r="M129" s="13">
        <f t="shared" si="9"/>
        <v>558</v>
      </c>
      <c r="N129" s="14">
        <v>-19.480519480519476</v>
      </c>
      <c r="O129" s="14">
        <f t="shared" si="10"/>
        <v>34.18845584607795</v>
      </c>
      <c r="P129" s="14">
        <f t="shared" si="11"/>
        <v>27.761194029850746</v>
      </c>
    </row>
    <row r="130" spans="1:16" ht="16.5" customHeight="1" x14ac:dyDescent="0.25">
      <c r="A130" s="1"/>
      <c r="B130" s="1"/>
      <c r="C130" s="1"/>
      <c r="D130" s="1"/>
      <c r="E130" s="1"/>
      <c r="F130" s="8"/>
      <c r="G130" s="12"/>
      <c r="H130" s="12"/>
      <c r="I130" s="12"/>
      <c r="J130" s="12"/>
      <c r="K130" s="22" t="s">
        <v>33</v>
      </c>
      <c r="L130" s="13">
        <f t="shared" si="9"/>
        <v>3</v>
      </c>
      <c r="M130" s="13">
        <f t="shared" si="9"/>
        <v>6</v>
      </c>
      <c r="N130" s="14">
        <v>100</v>
      </c>
      <c r="O130" s="14">
        <f t="shared" si="10"/>
        <v>0.1480019733596448</v>
      </c>
      <c r="P130" s="14">
        <f t="shared" si="11"/>
        <v>0.29850746268656719</v>
      </c>
    </row>
    <row r="131" spans="1:16" ht="16.5" customHeight="1" x14ac:dyDescent="0.25">
      <c r="A131" s="1"/>
      <c r="B131" s="1"/>
      <c r="C131" s="1"/>
      <c r="D131" s="1"/>
      <c r="E131" s="1"/>
      <c r="F131" s="8"/>
      <c r="G131" s="12" t="s">
        <v>85</v>
      </c>
      <c r="H131" s="12"/>
      <c r="I131" s="12"/>
      <c r="J131" s="12"/>
      <c r="K131" s="12"/>
      <c r="L131" s="13">
        <f t="shared" ref="L131:M141" si="12">B40</f>
        <v>31</v>
      </c>
      <c r="M131" s="13">
        <f t="shared" si="12"/>
        <v>21</v>
      </c>
      <c r="N131" s="14">
        <v>-32.258064516129039</v>
      </c>
      <c r="O131" s="14">
        <f t="shared" ref="O131:O145" si="13">L131/$L$107*100</f>
        <v>0.72684642438452518</v>
      </c>
      <c r="P131" s="14">
        <f t="shared" ref="P131:P154" si="14">M131/$M$107*100</f>
        <v>0.50131296252088797</v>
      </c>
    </row>
    <row r="132" spans="1:16" ht="16.5" customHeight="1" x14ac:dyDescent="0.25">
      <c r="A132" s="1"/>
      <c r="B132" s="1"/>
      <c r="C132" s="1"/>
      <c r="D132" s="1"/>
      <c r="E132" s="1"/>
      <c r="F132" s="8"/>
      <c r="G132" s="12" t="s">
        <v>86</v>
      </c>
      <c r="H132" s="12"/>
      <c r="I132" s="12"/>
      <c r="J132" s="12"/>
      <c r="K132" s="12"/>
      <c r="L132" s="13">
        <f t="shared" si="12"/>
        <v>36</v>
      </c>
      <c r="M132" s="13">
        <f t="shared" si="12"/>
        <v>47</v>
      </c>
      <c r="N132" s="14">
        <v>30.555555555555571</v>
      </c>
      <c r="O132" s="14">
        <f t="shared" si="13"/>
        <v>0.84407971864009379</v>
      </c>
      <c r="P132" s="14">
        <f t="shared" si="14"/>
        <v>1.1219861542134162</v>
      </c>
    </row>
    <row r="133" spans="1:16" ht="16.5" customHeight="1" x14ac:dyDescent="0.25">
      <c r="A133" s="1"/>
      <c r="B133" s="1"/>
      <c r="C133" s="1"/>
      <c r="D133" s="1"/>
      <c r="E133" s="1"/>
      <c r="F133" s="8"/>
      <c r="G133" s="12" t="s">
        <v>87</v>
      </c>
      <c r="H133" s="12"/>
      <c r="I133" s="12"/>
      <c r="J133" s="12"/>
      <c r="K133" s="12"/>
      <c r="L133" s="13">
        <f t="shared" si="12"/>
        <v>8</v>
      </c>
      <c r="M133" s="13">
        <f t="shared" si="12"/>
        <v>2</v>
      </c>
      <c r="N133" s="14">
        <v>-75</v>
      </c>
      <c r="O133" s="14">
        <f t="shared" si="13"/>
        <v>0.18757327080890973</v>
      </c>
      <c r="P133" s="14">
        <f t="shared" si="14"/>
        <v>4.7744091668656001E-2</v>
      </c>
    </row>
    <row r="134" spans="1:16" ht="16.5" customHeight="1" x14ac:dyDescent="0.25">
      <c r="A134" s="1"/>
      <c r="B134" s="1"/>
      <c r="C134" s="1"/>
      <c r="D134" s="1"/>
      <c r="E134" s="1"/>
      <c r="F134" s="8"/>
      <c r="G134" s="12" t="s">
        <v>88</v>
      </c>
      <c r="H134" s="12"/>
      <c r="I134" s="12"/>
      <c r="J134" s="12"/>
      <c r="K134" s="12"/>
      <c r="L134" s="13">
        <f t="shared" si="12"/>
        <v>1</v>
      </c>
      <c r="M134" s="13">
        <f t="shared" si="12"/>
        <v>2</v>
      </c>
      <c r="N134" s="14">
        <v>100</v>
      </c>
      <c r="O134" s="14">
        <f t="shared" si="13"/>
        <v>2.3446658851113716E-2</v>
      </c>
      <c r="P134" s="14">
        <f t="shared" si="14"/>
        <v>4.7744091668656001E-2</v>
      </c>
    </row>
    <row r="135" spans="1:16" ht="16.5" customHeight="1" x14ac:dyDescent="0.25">
      <c r="A135" s="1"/>
      <c r="B135" s="1"/>
      <c r="C135" s="1"/>
      <c r="D135" s="1"/>
      <c r="E135" s="1"/>
      <c r="F135" s="8"/>
      <c r="G135" s="12" t="s">
        <v>89</v>
      </c>
      <c r="H135" s="12"/>
      <c r="I135" s="12"/>
      <c r="J135" s="12"/>
      <c r="K135" s="12"/>
      <c r="L135" s="13">
        <f t="shared" si="12"/>
        <v>2</v>
      </c>
      <c r="M135" s="13">
        <f t="shared" si="12"/>
        <v>3</v>
      </c>
      <c r="N135" s="14">
        <v>50</v>
      </c>
      <c r="O135" s="14">
        <f t="shared" si="13"/>
        <v>4.6893317702227433E-2</v>
      </c>
      <c r="P135" s="14">
        <f t="shared" si="14"/>
        <v>7.1616137502984012E-2</v>
      </c>
    </row>
    <row r="136" spans="1:16" ht="16.5" customHeight="1" x14ac:dyDescent="0.25">
      <c r="A136" s="1"/>
      <c r="B136" s="1"/>
      <c r="C136" s="1"/>
      <c r="D136" s="1"/>
      <c r="E136" s="1"/>
      <c r="F136" s="8"/>
      <c r="G136" s="12" t="s">
        <v>90</v>
      </c>
      <c r="H136" s="12"/>
      <c r="I136" s="12"/>
      <c r="J136" s="12"/>
      <c r="K136" s="12"/>
      <c r="L136" s="13">
        <f t="shared" si="12"/>
        <v>1158</v>
      </c>
      <c r="M136" s="13">
        <f t="shared" si="12"/>
        <v>958</v>
      </c>
      <c r="N136" s="14">
        <v>-17.27115716753022</v>
      </c>
      <c r="O136" s="14">
        <f t="shared" si="13"/>
        <v>27.151230949589682</v>
      </c>
      <c r="P136" s="14">
        <f t="shared" si="14"/>
        <v>22.869419909286226</v>
      </c>
    </row>
    <row r="137" spans="1:16" ht="16.5" customHeight="1" x14ac:dyDescent="0.25">
      <c r="A137" s="1"/>
      <c r="B137" s="1"/>
      <c r="C137" s="1"/>
      <c r="D137" s="1"/>
      <c r="E137" s="1"/>
      <c r="F137" s="8"/>
      <c r="G137" s="12" t="s">
        <v>91</v>
      </c>
      <c r="H137" s="12"/>
      <c r="I137" s="12"/>
      <c r="J137" s="12"/>
      <c r="K137" s="12"/>
      <c r="L137" s="13">
        <f t="shared" si="12"/>
        <v>182</v>
      </c>
      <c r="M137" s="13">
        <f t="shared" si="12"/>
        <v>72</v>
      </c>
      <c r="N137" s="14">
        <v>-60.439560439560438</v>
      </c>
      <c r="O137" s="14">
        <f t="shared" si="13"/>
        <v>4.2672919109026966</v>
      </c>
      <c r="P137" s="14">
        <f t="shared" si="14"/>
        <v>1.7187873000716163</v>
      </c>
    </row>
    <row r="138" spans="1:16" ht="16.5" customHeight="1" x14ac:dyDescent="0.25">
      <c r="A138" s="1"/>
      <c r="B138" s="1"/>
      <c r="C138" s="1"/>
      <c r="D138" s="1"/>
      <c r="E138" s="1"/>
      <c r="F138" s="8"/>
      <c r="G138" s="12" t="s">
        <v>92</v>
      </c>
      <c r="H138" s="12"/>
      <c r="I138" s="12"/>
      <c r="J138" s="12"/>
      <c r="K138" s="12"/>
      <c r="L138" s="13">
        <f t="shared" si="12"/>
        <v>856</v>
      </c>
      <c r="M138" s="13">
        <f t="shared" si="12"/>
        <v>908</v>
      </c>
      <c r="N138" s="14">
        <v>6.0747663551401985</v>
      </c>
      <c r="O138" s="14">
        <f t="shared" si="13"/>
        <v>20.070339976553342</v>
      </c>
      <c r="P138" s="14">
        <f t="shared" si="14"/>
        <v>21.675817617569827</v>
      </c>
    </row>
    <row r="139" spans="1:16" ht="16.5" customHeight="1" x14ac:dyDescent="0.25">
      <c r="A139" s="1"/>
      <c r="B139" s="1"/>
      <c r="C139" s="1"/>
      <c r="D139" s="1"/>
      <c r="E139" s="1"/>
      <c r="F139" s="8"/>
      <c r="G139" s="12" t="s">
        <v>93</v>
      </c>
      <c r="H139" s="12"/>
      <c r="I139" s="12"/>
      <c r="J139" s="12"/>
      <c r="K139" s="12"/>
      <c r="L139" s="13">
        <f t="shared" si="12"/>
        <v>36</v>
      </c>
      <c r="M139" s="13">
        <f t="shared" si="12"/>
        <v>19</v>
      </c>
      <c r="N139" s="14">
        <v>-47.222222222222221</v>
      </c>
      <c r="O139" s="14">
        <f t="shared" si="13"/>
        <v>0.84407971864009379</v>
      </c>
      <c r="P139" s="14">
        <f t="shared" si="14"/>
        <v>0.45356887085223202</v>
      </c>
    </row>
    <row r="140" spans="1:16" ht="16.5" customHeight="1" x14ac:dyDescent="0.25">
      <c r="A140" s="1"/>
      <c r="B140" s="1"/>
      <c r="C140" s="1"/>
      <c r="D140" s="1"/>
      <c r="E140" s="1"/>
      <c r="F140" s="8"/>
      <c r="G140" s="12" t="s">
        <v>94</v>
      </c>
      <c r="H140" s="12"/>
      <c r="I140" s="12"/>
      <c r="J140" s="12"/>
      <c r="K140" s="12"/>
      <c r="L140" s="13">
        <f t="shared" si="12"/>
        <v>93</v>
      </c>
      <c r="M140" s="13">
        <f t="shared" si="12"/>
        <v>56</v>
      </c>
      <c r="N140" s="14">
        <v>-39.784946236559136</v>
      </c>
      <c r="O140" s="14">
        <f t="shared" si="13"/>
        <v>2.1805392731535758</v>
      </c>
      <c r="P140" s="14">
        <f t="shared" si="14"/>
        <v>1.336834566722368</v>
      </c>
    </row>
    <row r="141" spans="1:16" ht="16.5" customHeight="1" x14ac:dyDescent="0.25">
      <c r="A141" s="1"/>
      <c r="B141" s="1"/>
      <c r="C141" s="1"/>
      <c r="D141" s="1"/>
      <c r="E141" s="1"/>
      <c r="F141" s="8"/>
      <c r="G141" s="12" t="s">
        <v>95</v>
      </c>
      <c r="H141" s="12"/>
      <c r="I141" s="12"/>
      <c r="J141" s="12"/>
      <c r="K141" s="12"/>
      <c r="L141" s="13">
        <f t="shared" si="12"/>
        <v>11</v>
      </c>
      <c r="M141" s="13">
        <f t="shared" si="12"/>
        <v>6</v>
      </c>
      <c r="N141" s="14">
        <v>-45.45454545454546</v>
      </c>
      <c r="O141" s="14">
        <f t="shared" si="13"/>
        <v>0.25791324736225091</v>
      </c>
      <c r="P141" s="14">
        <f t="shared" si="14"/>
        <v>0.14323227500596802</v>
      </c>
    </row>
    <row r="142" spans="1:16" ht="16.5" customHeight="1" x14ac:dyDescent="0.25">
      <c r="A142" s="1"/>
      <c r="B142" s="1"/>
      <c r="C142" s="1"/>
      <c r="D142" s="1"/>
      <c r="E142" s="1"/>
      <c r="F142" s="8"/>
      <c r="G142" s="12" t="s">
        <v>96</v>
      </c>
      <c r="H142" s="12"/>
      <c r="I142" s="12"/>
      <c r="J142" s="12"/>
      <c r="K142" s="12"/>
      <c r="L142" s="13">
        <f>B89</f>
        <v>0</v>
      </c>
      <c r="M142" s="13">
        <f>C89</f>
        <v>0</v>
      </c>
      <c r="N142" s="14" t="s">
        <v>25</v>
      </c>
      <c r="O142" s="14">
        <f t="shared" si="13"/>
        <v>0</v>
      </c>
      <c r="P142" s="14">
        <f t="shared" si="14"/>
        <v>0</v>
      </c>
    </row>
    <row r="143" spans="1:16" ht="16.5" customHeight="1" x14ac:dyDescent="0.25">
      <c r="A143" s="1"/>
      <c r="B143" s="1"/>
      <c r="C143" s="1"/>
      <c r="D143" s="1"/>
      <c r="E143" s="1"/>
      <c r="F143" s="8"/>
      <c r="G143" s="12" t="s">
        <v>97</v>
      </c>
      <c r="H143" s="12"/>
      <c r="I143" s="12"/>
      <c r="J143" s="12"/>
      <c r="K143" s="12"/>
      <c r="L143" s="13">
        <f t="shared" ref="L143:M154" si="15">B51</f>
        <v>0</v>
      </c>
      <c r="M143" s="13">
        <f t="shared" si="15"/>
        <v>0</v>
      </c>
      <c r="N143" s="14" t="s">
        <v>25</v>
      </c>
      <c r="O143" s="14">
        <f t="shared" si="13"/>
        <v>0</v>
      </c>
      <c r="P143" s="14">
        <f t="shared" si="14"/>
        <v>0</v>
      </c>
    </row>
    <row r="144" spans="1:16" ht="16.5" customHeight="1" x14ac:dyDescent="0.25">
      <c r="A144" s="1"/>
      <c r="B144" s="1"/>
      <c r="C144" s="1"/>
      <c r="D144" s="1"/>
      <c r="E144" s="1"/>
      <c r="F144" s="8"/>
      <c r="G144" s="12" t="s">
        <v>98</v>
      </c>
      <c r="H144" s="12"/>
      <c r="I144" s="12"/>
      <c r="J144" s="12"/>
      <c r="K144" s="12"/>
      <c r="L144" s="13">
        <f t="shared" si="15"/>
        <v>0</v>
      </c>
      <c r="M144" s="13">
        <f t="shared" si="15"/>
        <v>0</v>
      </c>
      <c r="N144" s="14" t="s">
        <v>25</v>
      </c>
      <c r="O144" s="14">
        <f t="shared" si="13"/>
        <v>0</v>
      </c>
      <c r="P144" s="14">
        <f t="shared" si="14"/>
        <v>0</v>
      </c>
    </row>
    <row r="145" spans="1:16" ht="16.5" customHeight="1" x14ac:dyDescent="0.25">
      <c r="A145" s="1"/>
      <c r="B145" s="1"/>
      <c r="C145" s="1"/>
      <c r="D145" s="1"/>
      <c r="E145" s="1"/>
      <c r="F145" s="8"/>
      <c r="G145" s="12" t="s">
        <v>99</v>
      </c>
      <c r="H145" s="12"/>
      <c r="I145" s="12"/>
      <c r="J145" s="12"/>
      <c r="K145" s="12"/>
      <c r="L145" s="13">
        <f t="shared" si="15"/>
        <v>1</v>
      </c>
      <c r="M145" s="13">
        <f t="shared" si="15"/>
        <v>5</v>
      </c>
      <c r="N145" s="14">
        <v>400</v>
      </c>
      <c r="O145" s="14">
        <f t="shared" si="13"/>
        <v>2.3446658851113716E-2</v>
      </c>
      <c r="P145" s="14">
        <f t="shared" si="14"/>
        <v>0.11936022917164002</v>
      </c>
    </row>
    <row r="146" spans="1:16" ht="42" customHeight="1" x14ac:dyDescent="0.25">
      <c r="A146" s="1"/>
      <c r="B146" s="1"/>
      <c r="C146" s="1"/>
      <c r="D146" s="1"/>
      <c r="E146" s="1"/>
      <c r="F146" s="8"/>
      <c r="G146" s="12" t="s">
        <v>100</v>
      </c>
      <c r="H146" s="12"/>
      <c r="I146" s="12"/>
      <c r="J146" s="12"/>
      <c r="K146" s="12"/>
      <c r="L146" s="13">
        <v>7</v>
      </c>
      <c r="M146" s="13">
        <f t="shared" si="15"/>
        <v>15</v>
      </c>
      <c r="N146" s="14">
        <v>114.28571428571428</v>
      </c>
      <c r="O146" s="14">
        <v>0.16412661195779601</v>
      </c>
      <c r="P146" s="14">
        <f t="shared" si="14"/>
        <v>0.35808068751492</v>
      </c>
    </row>
    <row r="147" spans="1:16" ht="29.25" customHeight="1" x14ac:dyDescent="0.25">
      <c r="A147" s="1"/>
      <c r="B147" s="1"/>
      <c r="C147" s="1"/>
      <c r="D147" s="1"/>
      <c r="E147" s="1"/>
      <c r="F147" s="8"/>
      <c r="G147" s="12" t="s">
        <v>101</v>
      </c>
      <c r="H147" s="12"/>
      <c r="I147" s="12"/>
      <c r="J147" s="12"/>
      <c r="K147" s="12"/>
      <c r="L147" s="13">
        <f t="shared" ref="L147:L154" si="16">B55</f>
        <v>133</v>
      </c>
      <c r="M147" s="13">
        <f t="shared" si="15"/>
        <v>86</v>
      </c>
      <c r="N147" s="14">
        <v>-35.338345864661662</v>
      </c>
      <c r="O147" s="14">
        <f t="shared" ref="O147:O154" si="17">L147/$L$107*100</f>
        <v>3.1184056271981242</v>
      </c>
      <c r="P147" s="14">
        <f t="shared" si="14"/>
        <v>2.0529959417522083</v>
      </c>
    </row>
    <row r="148" spans="1:16" ht="16.5" customHeight="1" x14ac:dyDescent="0.25">
      <c r="A148" s="1"/>
      <c r="B148" s="1"/>
      <c r="C148" s="1"/>
      <c r="D148" s="1"/>
      <c r="E148" s="1"/>
      <c r="F148" s="8"/>
      <c r="G148" s="12" t="s">
        <v>102</v>
      </c>
      <c r="H148" s="12"/>
      <c r="I148" s="12"/>
      <c r="J148" s="12"/>
      <c r="K148" s="12"/>
      <c r="L148" s="13">
        <f t="shared" si="16"/>
        <v>57</v>
      </c>
      <c r="M148" s="13">
        <f t="shared" si="15"/>
        <v>39</v>
      </c>
      <c r="N148" s="14">
        <v>-31.578947368421055</v>
      </c>
      <c r="O148" s="14">
        <f t="shared" si="17"/>
        <v>1.3364595545134816</v>
      </c>
      <c r="P148" s="14">
        <f t="shared" si="14"/>
        <v>0.93100978753879204</v>
      </c>
    </row>
    <row r="149" spans="1:16" ht="16.5" customHeight="1" x14ac:dyDescent="0.25">
      <c r="A149" s="1"/>
      <c r="B149" s="1"/>
      <c r="C149" s="1"/>
      <c r="D149" s="1"/>
      <c r="E149" s="1"/>
      <c r="F149" s="8"/>
      <c r="G149" s="12" t="s">
        <v>53</v>
      </c>
      <c r="H149" s="12"/>
      <c r="I149" s="12"/>
      <c r="J149" s="12"/>
      <c r="K149" s="12"/>
      <c r="L149" s="13">
        <f t="shared" si="16"/>
        <v>35</v>
      </c>
      <c r="M149" s="13">
        <f t="shared" si="15"/>
        <v>31</v>
      </c>
      <c r="N149" s="14">
        <v>-11.428571428571431</v>
      </c>
      <c r="O149" s="14">
        <f t="shared" si="17"/>
        <v>0.82063305978898016</v>
      </c>
      <c r="P149" s="14">
        <f t="shared" si="14"/>
        <v>0.74003342086416812</v>
      </c>
    </row>
    <row r="150" spans="1:16" ht="16.5" customHeight="1" x14ac:dyDescent="0.25">
      <c r="A150" s="1"/>
      <c r="B150" s="1"/>
      <c r="C150" s="1"/>
      <c r="D150" s="1"/>
      <c r="E150" s="1"/>
      <c r="F150" s="8"/>
      <c r="G150" s="12" t="s">
        <v>74</v>
      </c>
      <c r="H150" s="12" t="s">
        <v>74</v>
      </c>
      <c r="I150" s="12" t="s">
        <v>103</v>
      </c>
      <c r="J150" s="12" t="s">
        <v>53</v>
      </c>
      <c r="K150" s="12" t="s">
        <v>53</v>
      </c>
      <c r="L150" s="13">
        <f t="shared" si="16"/>
        <v>12</v>
      </c>
      <c r="M150" s="13">
        <f t="shared" si="15"/>
        <v>9</v>
      </c>
      <c r="N150" s="14">
        <v>-25</v>
      </c>
      <c r="O150" s="14">
        <f t="shared" si="17"/>
        <v>0.2813599062133646</v>
      </c>
      <c r="P150" s="14">
        <f t="shared" si="14"/>
        <v>0.21484841250895204</v>
      </c>
    </row>
    <row r="151" spans="1:16" ht="16.5" customHeight="1" x14ac:dyDescent="0.25">
      <c r="A151" s="1"/>
      <c r="B151" s="1"/>
      <c r="C151" s="1"/>
      <c r="D151" s="1"/>
      <c r="E151" s="1"/>
      <c r="F151" s="8"/>
      <c r="G151" s="12" t="s">
        <v>104</v>
      </c>
      <c r="H151" s="12" t="s">
        <v>74</v>
      </c>
      <c r="I151" s="12" t="s">
        <v>104</v>
      </c>
      <c r="J151" s="12" t="s">
        <v>103</v>
      </c>
      <c r="K151" s="12" t="s">
        <v>103</v>
      </c>
      <c r="L151" s="13">
        <f t="shared" si="16"/>
        <v>4</v>
      </c>
      <c r="M151" s="13">
        <f t="shared" si="15"/>
        <v>14</v>
      </c>
      <c r="N151" s="14">
        <v>250</v>
      </c>
      <c r="O151" s="14">
        <f t="shared" si="17"/>
        <v>9.3786635404454866E-2</v>
      </c>
      <c r="P151" s="14">
        <f t="shared" si="14"/>
        <v>0.334208641680592</v>
      </c>
    </row>
    <row r="152" spans="1:16" ht="16.5" customHeight="1" x14ac:dyDescent="0.25">
      <c r="A152" s="1"/>
      <c r="B152" s="1"/>
      <c r="C152" s="1"/>
      <c r="D152" s="1"/>
      <c r="E152" s="1"/>
      <c r="F152" s="8"/>
      <c r="G152" s="12" t="s">
        <v>105</v>
      </c>
      <c r="H152" s="12"/>
      <c r="I152" s="12" t="s">
        <v>105</v>
      </c>
      <c r="J152" s="12" t="s">
        <v>104</v>
      </c>
      <c r="K152" s="12" t="s">
        <v>104</v>
      </c>
      <c r="L152" s="13">
        <f t="shared" si="16"/>
        <v>1</v>
      </c>
      <c r="M152" s="13">
        <f t="shared" si="15"/>
        <v>4</v>
      </c>
      <c r="N152" s="14">
        <v>300</v>
      </c>
      <c r="O152" s="14">
        <f t="shared" si="17"/>
        <v>2.3446658851113716E-2</v>
      </c>
      <c r="P152" s="14">
        <f t="shared" si="14"/>
        <v>9.5488183337312002E-2</v>
      </c>
    </row>
    <row r="153" spans="1:16" ht="16.5" customHeight="1" x14ac:dyDescent="0.25">
      <c r="A153" s="1"/>
      <c r="B153" s="1"/>
      <c r="C153" s="1"/>
      <c r="D153" s="1"/>
      <c r="E153" s="1"/>
      <c r="F153" s="8"/>
      <c r="G153" s="12" t="s">
        <v>106</v>
      </c>
      <c r="H153" s="12"/>
      <c r="I153" s="12" t="s">
        <v>106</v>
      </c>
      <c r="J153" s="12"/>
      <c r="K153" s="12"/>
      <c r="L153" s="13">
        <f t="shared" si="16"/>
        <v>18</v>
      </c>
      <c r="M153" s="13">
        <f t="shared" si="15"/>
        <v>4</v>
      </c>
      <c r="N153" s="14">
        <v>-77.777777777777771</v>
      </c>
      <c r="O153" s="14">
        <f t="shared" si="17"/>
        <v>0.4220398593200469</v>
      </c>
      <c r="P153" s="14">
        <f t="shared" si="14"/>
        <v>9.5488183337312002E-2</v>
      </c>
    </row>
    <row r="154" spans="1:16" ht="16.5" customHeight="1" x14ac:dyDescent="0.25">
      <c r="A154" s="1"/>
      <c r="B154" s="1"/>
      <c r="C154" s="1"/>
      <c r="D154" s="1"/>
      <c r="E154" s="1"/>
      <c r="F154" s="8"/>
      <c r="G154" s="12" t="s">
        <v>107</v>
      </c>
      <c r="H154" s="12"/>
      <c r="I154" s="12"/>
      <c r="J154" s="12"/>
      <c r="K154" s="12"/>
      <c r="L154" s="13">
        <f t="shared" si="16"/>
        <v>4</v>
      </c>
      <c r="M154" s="13">
        <f t="shared" si="15"/>
        <v>2</v>
      </c>
      <c r="N154" s="14">
        <v>-50</v>
      </c>
      <c r="O154" s="14">
        <f t="shared" si="17"/>
        <v>9.3786635404454866E-2</v>
      </c>
      <c r="P154" s="14">
        <f t="shared" si="14"/>
        <v>4.7744091668656001E-2</v>
      </c>
    </row>
    <row r="155" spans="1:16" ht="16.5" customHeight="1" x14ac:dyDescent="0.25">
      <c r="A155" s="1"/>
      <c r="B155" s="1"/>
      <c r="C155" s="1"/>
      <c r="D155" s="1"/>
      <c r="E155" s="1"/>
      <c r="F155" s="1"/>
      <c r="G155" s="24" t="s">
        <v>108</v>
      </c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ht="16.5" customHeight="1" x14ac:dyDescent="0.25">
      <c r="A156" s="1"/>
      <c r="B156" s="1"/>
      <c r="C156" s="1"/>
      <c r="D156" s="1"/>
      <c r="E156" s="1"/>
      <c r="F156" s="8"/>
      <c r="G156" s="12" t="s">
        <v>109</v>
      </c>
      <c r="H156" s="12"/>
      <c r="I156" s="12"/>
      <c r="J156" s="9" t="s">
        <v>110</v>
      </c>
      <c r="K156" s="9"/>
      <c r="L156" s="13">
        <f t="shared" ref="L156:M158" si="18">B68</f>
        <v>1561</v>
      </c>
      <c r="M156" s="13">
        <f t="shared" si="18"/>
        <v>1764</v>
      </c>
      <c r="N156" s="14">
        <v>13.004484304932731</v>
      </c>
      <c r="O156" s="14">
        <f t="shared" ref="O156:P158" si="19">L156/(L156+B100)*100</f>
        <v>43.506131549609812</v>
      </c>
      <c r="P156" s="14">
        <f t="shared" si="19"/>
        <v>46.74085850556439</v>
      </c>
    </row>
    <row r="157" spans="1:16" ht="16.5" customHeight="1" x14ac:dyDescent="0.25">
      <c r="A157" s="1"/>
      <c r="B157" s="1"/>
      <c r="C157" s="1"/>
      <c r="D157" s="1"/>
      <c r="E157" s="1"/>
      <c r="F157" s="8"/>
      <c r="G157" s="12"/>
      <c r="H157" s="12"/>
      <c r="I157" s="12"/>
      <c r="J157" s="12" t="s">
        <v>111</v>
      </c>
      <c r="K157" s="25" t="s">
        <v>12</v>
      </c>
      <c r="L157" s="13">
        <f t="shared" si="18"/>
        <v>25</v>
      </c>
      <c r="M157" s="13">
        <f t="shared" si="18"/>
        <v>44</v>
      </c>
      <c r="N157" s="14">
        <v>76</v>
      </c>
      <c r="O157" s="14">
        <f t="shared" si="19"/>
        <v>15.060240963855422</v>
      </c>
      <c r="P157" s="14">
        <f t="shared" si="19"/>
        <v>25</v>
      </c>
    </row>
    <row r="158" spans="1:16" ht="16.5" customHeight="1" x14ac:dyDescent="0.25">
      <c r="A158" s="1"/>
      <c r="B158" s="1"/>
      <c r="C158" s="1"/>
      <c r="D158" s="1"/>
      <c r="E158" s="1"/>
      <c r="F158" s="8"/>
      <c r="G158" s="12"/>
      <c r="H158" s="12"/>
      <c r="I158" s="12"/>
      <c r="J158" s="12"/>
      <c r="K158" s="25" t="s">
        <v>13</v>
      </c>
      <c r="L158" s="13">
        <f t="shared" si="18"/>
        <v>481</v>
      </c>
      <c r="M158" s="13">
        <f t="shared" si="18"/>
        <v>497</v>
      </c>
      <c r="N158" s="14">
        <v>3.326403326403323</v>
      </c>
      <c r="O158" s="14">
        <f t="shared" si="19"/>
        <v>55.223880597014926</v>
      </c>
      <c r="P158" s="14">
        <f t="shared" si="19"/>
        <v>59.166666666666664</v>
      </c>
    </row>
    <row r="159" spans="1:16" ht="16.5" customHeight="1" x14ac:dyDescent="0.25">
      <c r="A159" s="1"/>
      <c r="B159" s="1"/>
      <c r="C159" s="1"/>
      <c r="D159" s="1"/>
      <c r="E159" s="1"/>
      <c r="F159" s="8"/>
      <c r="G159" s="12"/>
      <c r="H159" s="12"/>
      <c r="I159" s="12"/>
      <c r="J159" s="12"/>
      <c r="K159" s="25" t="s">
        <v>112</v>
      </c>
      <c r="L159" s="13">
        <f>B75</f>
        <v>0</v>
      </c>
      <c r="M159" s="13">
        <f>C75</f>
        <v>0</v>
      </c>
      <c r="N159" s="14" t="s">
        <v>25</v>
      </c>
      <c r="O159" s="14">
        <f>L159/(L159+B108)*100</f>
        <v>0</v>
      </c>
      <c r="P159" s="14">
        <f>M159/(M159+C108)*100</f>
        <v>0</v>
      </c>
    </row>
    <row r="160" spans="1:16" ht="16.5" customHeight="1" x14ac:dyDescent="0.25">
      <c r="A160" s="1"/>
      <c r="B160" s="1"/>
      <c r="C160" s="1"/>
      <c r="D160" s="1"/>
      <c r="E160" s="1"/>
      <c r="F160" s="1"/>
      <c r="G160" s="26"/>
      <c r="H160" s="26"/>
      <c r="I160" s="26"/>
      <c r="J160" s="26"/>
      <c r="K160" s="27"/>
      <c r="L160" s="28"/>
      <c r="M160" s="28"/>
      <c r="N160" s="29"/>
      <c r="O160" s="29"/>
      <c r="P160" s="29"/>
    </row>
    <row r="161" spans="1:16" ht="16.5" customHeight="1" x14ac:dyDescent="0.25">
      <c r="A161" s="1"/>
      <c r="B161" s="1"/>
      <c r="C161" s="1"/>
      <c r="D161" s="1"/>
      <c r="E161" s="1"/>
      <c r="F161" s="1"/>
      <c r="G161" s="30"/>
      <c r="H161" s="30"/>
      <c r="I161" s="30"/>
      <c r="J161" s="30"/>
      <c r="K161" s="31"/>
      <c r="L161" s="32"/>
      <c r="M161" s="32"/>
      <c r="N161" s="33"/>
      <c r="O161" s="33"/>
      <c r="P161" s="33"/>
    </row>
    <row r="162" spans="1:16" ht="14.25" customHeight="1" x14ac:dyDescent="0.25">
      <c r="A162" s="1"/>
      <c r="B162" s="1"/>
      <c r="C162" s="1"/>
      <c r="D162" s="1"/>
      <c r="E162" s="1"/>
      <c r="F162" s="1"/>
      <c r="G162" s="31"/>
      <c r="H162" s="31"/>
      <c r="I162" s="31"/>
      <c r="J162" s="31"/>
      <c r="K162" s="31"/>
      <c r="L162" s="31"/>
      <c r="M162" s="31"/>
      <c r="N162" s="31"/>
      <c r="O162" s="31"/>
      <c r="P162" s="31"/>
    </row>
    <row r="163" spans="1:16" ht="14.25" customHeight="1" x14ac:dyDescent="0.25">
      <c r="A163" s="1"/>
      <c r="B163" s="1"/>
      <c r="C163" s="1"/>
      <c r="D163" s="1"/>
      <c r="E163" s="1"/>
      <c r="F163" s="1"/>
      <c r="G163" s="34" t="s">
        <v>113</v>
      </c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ht="14.25" customHeight="1" x14ac:dyDescent="0.25">
      <c r="A164" s="1"/>
      <c r="B164" s="1"/>
      <c r="C164" s="1"/>
      <c r="D164" s="1"/>
      <c r="E164" s="1"/>
      <c r="F164" s="1"/>
      <c r="G164" s="34" t="s">
        <v>114</v>
      </c>
      <c r="H164" s="34"/>
      <c r="I164" s="34"/>
      <c r="J164" s="34"/>
      <c r="K164" s="34"/>
      <c r="L164" s="34"/>
      <c r="M164" s="34"/>
      <c r="N164" s="34"/>
      <c r="O164" s="34"/>
      <c r="P164" s="34"/>
    </row>
    <row r="165" spans="1:16" ht="14.25" customHeight="1" x14ac:dyDescent="0.25">
      <c r="A165" s="1"/>
      <c r="B165" s="1"/>
      <c r="C165" s="1"/>
      <c r="D165" s="1"/>
      <c r="E165" s="1"/>
      <c r="F165" s="1"/>
      <c r="G165" s="34" t="s">
        <v>115</v>
      </c>
      <c r="H165" s="34"/>
      <c r="I165" s="34"/>
      <c r="J165" s="34"/>
      <c r="K165" s="34"/>
      <c r="L165" s="34"/>
      <c r="M165" s="34"/>
      <c r="N165" s="34"/>
      <c r="O165" s="34"/>
      <c r="P165" s="34"/>
    </row>
  </sheetData>
  <mergeCells count="65">
    <mergeCell ref="G164:P164"/>
    <mergeCell ref="G165:P165"/>
    <mergeCell ref="G154:K154"/>
    <mergeCell ref="G155:P155"/>
    <mergeCell ref="G156:I159"/>
    <mergeCell ref="J156:K156"/>
    <mergeCell ref="J157:J159"/>
    <mergeCell ref="G163:P163"/>
    <mergeCell ref="G149:K149"/>
    <mergeCell ref="G150:H153"/>
    <mergeCell ref="I150:K150"/>
    <mergeCell ref="I151:K151"/>
    <mergeCell ref="I152:K152"/>
    <mergeCell ref="I153:K153"/>
    <mergeCell ref="G143:K143"/>
    <mergeCell ref="G144:K144"/>
    <mergeCell ref="G145:K145"/>
    <mergeCell ref="G146:K146"/>
    <mergeCell ref="G147:K147"/>
    <mergeCell ref="G148:K148"/>
    <mergeCell ref="G137:K137"/>
    <mergeCell ref="G138:K138"/>
    <mergeCell ref="G139:K139"/>
    <mergeCell ref="G140:K140"/>
    <mergeCell ref="G141:K141"/>
    <mergeCell ref="G142:K142"/>
    <mergeCell ref="G131:K131"/>
    <mergeCell ref="G132:K132"/>
    <mergeCell ref="G133:K133"/>
    <mergeCell ref="G134:K134"/>
    <mergeCell ref="G135:K135"/>
    <mergeCell ref="G136:K136"/>
    <mergeCell ref="I123:K123"/>
    <mergeCell ref="G124:H130"/>
    <mergeCell ref="I124:K124"/>
    <mergeCell ref="I125:K125"/>
    <mergeCell ref="I126:K126"/>
    <mergeCell ref="I127:K127"/>
    <mergeCell ref="I128:K128"/>
    <mergeCell ref="I129:J130"/>
    <mergeCell ref="H116:K116"/>
    <mergeCell ref="H117:J118"/>
    <mergeCell ref="H119:K119"/>
    <mergeCell ref="H120:K120"/>
    <mergeCell ref="H121:K121"/>
    <mergeCell ref="H122:K122"/>
    <mergeCell ref="G107:K107"/>
    <mergeCell ref="G108:G123"/>
    <mergeCell ref="H108:K108"/>
    <mergeCell ref="H109:K109"/>
    <mergeCell ref="H110:K110"/>
    <mergeCell ref="H111:K111"/>
    <mergeCell ref="H112:K112"/>
    <mergeCell ref="H113:K113"/>
    <mergeCell ref="H114:K114"/>
    <mergeCell ref="H115:K115"/>
    <mergeCell ref="G99:P99"/>
    <mergeCell ref="G101:P101"/>
    <mergeCell ref="G102:P102"/>
    <mergeCell ref="G103:P103"/>
    <mergeCell ref="G105:K106"/>
    <mergeCell ref="L105:L106"/>
    <mergeCell ref="M105:M106"/>
    <mergeCell ref="N105:N106"/>
    <mergeCell ref="O105:P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Батурова Ольга Геннадьевна</dc:creator>
  <cp:lastModifiedBy>Батурова Ольга Геннадьевна</cp:lastModifiedBy>
  <dcterms:created xsi:type="dcterms:W3CDTF">2024-04-15T12:25:49Z</dcterms:created>
  <dcterms:modified xsi:type="dcterms:W3CDTF">2024-04-15T13:20:27Z</dcterms:modified>
</cp:coreProperties>
</file>