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042024\Ведомственная статистика\"/>
    </mc:Choice>
  </mc:AlternateContent>
  <xr:revisionPtr revIDLastSave="0" documentId="13_ncr:1_{0DBB67BF-4A1C-4A78-B37E-FC537BCFE11E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C51" i="13"/>
  <c r="E51" i="13" s="1"/>
  <c r="D50" i="13"/>
  <c r="C50" i="13"/>
  <c r="D42" i="13"/>
  <c r="C42" i="13"/>
  <c r="D41" i="13"/>
  <c r="C41" i="13"/>
  <c r="D40" i="13"/>
  <c r="C40" i="13"/>
  <c r="D39" i="13"/>
  <c r="C39" i="13"/>
  <c r="C48" i="13" s="1"/>
  <c r="E48" i="13" s="1"/>
  <c r="D38" i="13"/>
  <c r="C38" i="13"/>
  <c r="D37" i="13"/>
  <c r="D48" i="13" s="1"/>
  <c r="C37" i="13"/>
  <c r="D36" i="13"/>
  <c r="C36" i="13"/>
  <c r="D34" i="13"/>
  <c r="C34" i="13"/>
  <c r="D33" i="13"/>
  <c r="C33" i="13"/>
  <c r="D32" i="13"/>
  <c r="C32" i="13"/>
  <c r="D31" i="13"/>
  <c r="C31" i="13"/>
  <c r="E30" i="13"/>
  <c r="D30" i="13"/>
  <c r="C30" i="13"/>
  <c r="D29" i="13"/>
  <c r="E29" i="13" s="1"/>
  <c r="C29" i="13"/>
  <c r="D28" i="13"/>
  <c r="D47" i="13" s="1"/>
  <c r="C28" i="13"/>
  <c r="E28" i="13" s="1"/>
  <c r="D26" i="13"/>
  <c r="C26" i="13"/>
  <c r="D25" i="13"/>
  <c r="E25" i="13" s="1"/>
  <c r="C25" i="13"/>
  <c r="D24" i="13"/>
  <c r="C24" i="13"/>
  <c r="E23" i="13"/>
  <c r="D23" i="13"/>
  <c r="C23" i="13"/>
  <c r="D22" i="13"/>
  <c r="E22" i="13" s="1"/>
  <c r="C22" i="13"/>
  <c r="D21" i="13"/>
  <c r="C21" i="13"/>
  <c r="E21" i="13" s="1"/>
  <c r="D20" i="13"/>
  <c r="D46" i="13" s="1"/>
  <c r="C20" i="13"/>
  <c r="E20" i="13" s="1"/>
  <c r="E18" i="13"/>
  <c r="D18" i="13"/>
  <c r="C18" i="13"/>
  <c r="D17" i="13"/>
  <c r="E17" i="13" s="1"/>
  <c r="C17" i="13"/>
  <c r="D16" i="13"/>
  <c r="C16" i="13"/>
  <c r="D15" i="13"/>
  <c r="D45" i="13" s="1"/>
  <c r="C15" i="13"/>
  <c r="D14" i="13"/>
  <c r="C14" i="13"/>
  <c r="E14" i="13" s="1"/>
  <c r="D13" i="13"/>
  <c r="C13" i="13"/>
  <c r="E13" i="13" s="1"/>
  <c r="E12" i="13"/>
  <c r="D12" i="13"/>
  <c r="C12" i="13"/>
  <c r="C45" i="13" s="1"/>
  <c r="E45" i="13" s="1"/>
  <c r="D10" i="13"/>
  <c r="C10" i="13"/>
  <c r="D9" i="13"/>
  <c r="C9" i="13"/>
  <c r="E9" i="13" s="1"/>
  <c r="E8" i="13"/>
  <c r="D8" i="13"/>
  <c r="C8" i="13"/>
  <c r="D7" i="13"/>
  <c r="E7" i="13" s="1"/>
  <c r="C7" i="13"/>
  <c r="D6" i="13"/>
  <c r="D44" i="13" s="1"/>
  <c r="C6" i="13"/>
  <c r="E6" i="13" s="1"/>
  <c r="D5" i="13"/>
  <c r="C5" i="13"/>
  <c r="E5" i="13" s="1"/>
  <c r="E4" i="13"/>
  <c r="D4" i="13"/>
  <c r="C4" i="13"/>
  <c r="A1" i="13"/>
  <c r="C44" i="13" l="1"/>
  <c r="E44" i="13" s="1"/>
  <c r="E37" i="13"/>
  <c r="C47" i="13"/>
  <c r="E47" i="13" s="1"/>
  <c r="C46" i="13"/>
  <c r="E46" i="13" s="1"/>
  <c r="D24" i="11" l="1"/>
  <c r="C24" i="11"/>
  <c r="D23" i="11"/>
  <c r="D22" i="11"/>
  <c r="C22" i="11"/>
  <c r="C23" i="11" s="1"/>
  <c r="E23" i="11" s="1"/>
  <c r="D21" i="11"/>
  <c r="E21" i="11" s="1"/>
  <c r="C21" i="11"/>
  <c r="E20" i="11"/>
  <c r="D20" i="11"/>
  <c r="C20" i="11"/>
  <c r="D19" i="11"/>
  <c r="C19" i="11"/>
  <c r="E19" i="11" s="1"/>
  <c r="D18" i="11"/>
  <c r="C18" i="11"/>
  <c r="E18" i="11" s="1"/>
  <c r="E15" i="11"/>
  <c r="D15" i="11"/>
  <c r="C15" i="11"/>
  <c r="E14" i="11"/>
  <c r="D14" i="11"/>
  <c r="C14" i="11"/>
  <c r="D13" i="11"/>
  <c r="C13" i="11"/>
  <c r="E13" i="11" s="1"/>
  <c r="D12" i="11"/>
  <c r="C12" i="11"/>
  <c r="E12" i="11" s="1"/>
  <c r="E11" i="11"/>
  <c r="D11" i="11"/>
  <c r="C11" i="11"/>
  <c r="D9" i="11"/>
  <c r="D10" i="11" s="1"/>
  <c r="C9" i="11"/>
  <c r="C10" i="11" s="1"/>
  <c r="D8" i="11"/>
  <c r="C8" i="11"/>
  <c r="E8" i="11" s="1"/>
  <c r="E7" i="11"/>
  <c r="D7" i="11"/>
  <c r="C7" i="11"/>
  <c r="E6" i="11"/>
  <c r="D6" i="11"/>
  <c r="C6" i="11"/>
  <c r="D5" i="11"/>
  <c r="C5" i="11"/>
  <c r="E5" i="11" s="1"/>
  <c r="D4" i="11"/>
  <c r="C4" i="11"/>
  <c r="E4" i="11" s="1"/>
  <c r="A1" i="11"/>
  <c r="E10" i="11" l="1"/>
  <c r="E9" i="11"/>
  <c r="E22" i="11"/>
  <c r="D30" i="9" l="1"/>
  <c r="E30" i="9" s="1"/>
  <c r="C30" i="9"/>
  <c r="E29" i="9"/>
  <c r="D29" i="9"/>
  <c r="C29" i="9"/>
  <c r="D28" i="9"/>
  <c r="C28" i="9"/>
  <c r="E28" i="9" s="1"/>
  <c r="D27" i="9"/>
  <c r="C27" i="9"/>
  <c r="E27" i="9" s="1"/>
  <c r="E25" i="9"/>
  <c r="D25" i="9"/>
  <c r="D26" i="9" s="1"/>
  <c r="C25" i="9"/>
  <c r="C26" i="9" s="1"/>
  <c r="E26" i="9" s="1"/>
  <c r="D24" i="9"/>
  <c r="C24" i="9"/>
  <c r="E24" i="9" s="1"/>
  <c r="D23" i="9"/>
  <c r="C23" i="9"/>
  <c r="E23" i="9" s="1"/>
  <c r="E22" i="9"/>
  <c r="D22" i="9"/>
  <c r="C22" i="9"/>
  <c r="E21" i="9"/>
  <c r="D21" i="9"/>
  <c r="C21" i="9"/>
  <c r="D20" i="9"/>
  <c r="C20" i="9"/>
  <c r="E20" i="9" s="1"/>
  <c r="D19" i="9"/>
  <c r="C19" i="9"/>
  <c r="E19" i="9" s="1"/>
  <c r="E15" i="9"/>
  <c r="D15" i="9"/>
  <c r="C15" i="9"/>
  <c r="E14" i="9"/>
  <c r="D14" i="9"/>
  <c r="C14" i="9"/>
  <c r="D13" i="9"/>
  <c r="C13" i="9"/>
  <c r="E13" i="9" s="1"/>
  <c r="D12" i="9"/>
  <c r="C12" i="9"/>
  <c r="E12" i="9" s="1"/>
  <c r="E10" i="9"/>
  <c r="D10" i="9"/>
  <c r="D11" i="9" s="1"/>
  <c r="C10" i="9"/>
  <c r="C11" i="9" s="1"/>
  <c r="E11" i="9" s="1"/>
  <c r="D9" i="9"/>
  <c r="C9" i="9"/>
  <c r="E9" i="9" s="1"/>
  <c r="D8" i="9"/>
  <c r="C8" i="9"/>
  <c r="E8" i="9" s="1"/>
  <c r="E7" i="9"/>
  <c r="D7" i="9"/>
  <c r="C7" i="9"/>
  <c r="E6" i="9"/>
  <c r="D6" i="9"/>
  <c r="C6" i="9"/>
  <c r="D5" i="9"/>
  <c r="C5" i="9"/>
  <c r="E5" i="9" s="1"/>
  <c r="D4" i="9"/>
  <c r="C4" i="9"/>
  <c r="E4" i="9" s="1"/>
  <c r="A1" i="9"/>
  <c r="D43" i="7" l="1"/>
  <c r="E43" i="7" s="1"/>
  <c r="C43" i="7"/>
  <c r="E42" i="7"/>
  <c r="D42" i="7"/>
  <c r="C42" i="7"/>
  <c r="D41" i="7"/>
  <c r="C41" i="7"/>
  <c r="E41" i="7" s="1"/>
  <c r="D40" i="7"/>
  <c r="C40" i="7"/>
  <c r="E40" i="7" s="1"/>
  <c r="E38" i="7"/>
  <c r="D38" i="7"/>
  <c r="C38" i="7"/>
  <c r="C39" i="7" s="1"/>
  <c r="E39" i="7" s="1"/>
  <c r="D37" i="7"/>
  <c r="D39" i="7" s="1"/>
  <c r="C37" i="7"/>
  <c r="E37" i="7" s="1"/>
  <c r="D36" i="7"/>
  <c r="C36" i="7"/>
  <c r="E36" i="7" s="1"/>
  <c r="D35" i="7"/>
  <c r="E35" i="7" s="1"/>
  <c r="C35" i="7"/>
  <c r="E34" i="7"/>
  <c r="D34" i="7"/>
  <c r="C34" i="7"/>
  <c r="D33" i="7"/>
  <c r="C33" i="7"/>
  <c r="E33" i="7" s="1"/>
  <c r="D32" i="7"/>
  <c r="C32" i="7"/>
  <c r="E32" i="7" s="1"/>
  <c r="D29" i="7"/>
  <c r="C29" i="7"/>
  <c r="D28" i="7"/>
  <c r="C28" i="7"/>
  <c r="D27" i="7"/>
  <c r="E27" i="7" s="1"/>
  <c r="C27" i="7"/>
  <c r="E26" i="7"/>
  <c r="D26" i="7"/>
  <c r="C26" i="7"/>
  <c r="D25" i="7"/>
  <c r="D24" i="7"/>
  <c r="C24" i="7"/>
  <c r="C25" i="7" s="1"/>
  <c r="E25" i="7" s="1"/>
  <c r="D23" i="7"/>
  <c r="E23" i="7" s="1"/>
  <c r="C23" i="7"/>
  <c r="E22" i="7"/>
  <c r="D22" i="7"/>
  <c r="C22" i="7"/>
  <c r="D21" i="7"/>
  <c r="C21" i="7"/>
  <c r="E21" i="7" s="1"/>
  <c r="D20" i="7"/>
  <c r="C20" i="7"/>
  <c r="E20" i="7" s="1"/>
  <c r="D19" i="7"/>
  <c r="E19" i="7" s="1"/>
  <c r="C19" i="7"/>
  <c r="E18" i="7"/>
  <c r="D18" i="7"/>
  <c r="C18" i="7"/>
  <c r="D15" i="7"/>
  <c r="C15" i="7"/>
  <c r="E15" i="7" s="1"/>
  <c r="D14" i="7"/>
  <c r="C14" i="7"/>
  <c r="E14" i="7" s="1"/>
  <c r="D13" i="7"/>
  <c r="E13" i="7" s="1"/>
  <c r="C13" i="7"/>
  <c r="E12" i="7"/>
  <c r="D12" i="7"/>
  <c r="C12" i="7"/>
  <c r="D11" i="7"/>
  <c r="D10" i="7"/>
  <c r="C10" i="7"/>
  <c r="C11" i="7" s="1"/>
  <c r="E11" i="7" s="1"/>
  <c r="D9" i="7"/>
  <c r="E9" i="7" s="1"/>
  <c r="C9" i="7"/>
  <c r="E8" i="7"/>
  <c r="D8" i="7"/>
  <c r="C8" i="7"/>
  <c r="D7" i="7"/>
  <c r="C7" i="7"/>
  <c r="E7" i="7" s="1"/>
  <c r="D6" i="7"/>
  <c r="C6" i="7"/>
  <c r="E6" i="7" s="1"/>
  <c r="D5" i="7"/>
  <c r="E5" i="7" s="1"/>
  <c r="C5" i="7"/>
  <c r="E4" i="7"/>
  <c r="D4" i="7"/>
  <c r="C4" i="7"/>
  <c r="A1" i="7"/>
  <c r="E10" i="7" l="1"/>
  <c r="E24" i="7"/>
  <c r="D15" i="5" l="1"/>
  <c r="E15" i="5" s="1"/>
  <c r="C15" i="5"/>
  <c r="D14" i="5"/>
  <c r="C14" i="5"/>
  <c r="E14" i="5" s="1"/>
  <c r="D13" i="5"/>
  <c r="C13" i="5"/>
  <c r="E13" i="5" s="1"/>
  <c r="E12" i="5"/>
  <c r="D12" i="5"/>
  <c r="C12" i="5"/>
  <c r="D11" i="5"/>
  <c r="D10" i="5"/>
  <c r="C10" i="5"/>
  <c r="C11" i="5" s="1"/>
  <c r="E11" i="5" s="1"/>
  <c r="D9" i="5"/>
  <c r="C9" i="5"/>
  <c r="E9" i="5" s="1"/>
  <c r="E8" i="5"/>
  <c r="D8" i="5"/>
  <c r="C8" i="5"/>
  <c r="D7" i="5"/>
  <c r="E7" i="5" s="1"/>
  <c r="C7" i="5"/>
  <c r="D6" i="5"/>
  <c r="C6" i="5"/>
  <c r="E6" i="5" s="1"/>
  <c r="D5" i="5"/>
  <c r="C5" i="5"/>
  <c r="E5" i="5" s="1"/>
  <c r="E4" i="5"/>
  <c r="D4" i="5"/>
  <c r="C4" i="5"/>
  <c r="A1" i="5"/>
  <c r="E10" i="5" l="1"/>
  <c r="E34" i="3" l="1"/>
  <c r="D34" i="3"/>
  <c r="C34" i="3"/>
  <c r="D33" i="3"/>
  <c r="E33" i="3" s="1"/>
  <c r="C33" i="3"/>
  <c r="D32" i="3"/>
  <c r="C32" i="3"/>
  <c r="E32" i="3" s="1"/>
  <c r="D31" i="3"/>
  <c r="C31" i="3"/>
  <c r="E31" i="3" s="1"/>
  <c r="D29" i="3"/>
  <c r="D30" i="3" s="1"/>
  <c r="C29" i="3"/>
  <c r="D28" i="3"/>
  <c r="C28" i="3"/>
  <c r="C30" i="3" s="1"/>
  <c r="D27" i="3"/>
  <c r="C27" i="3"/>
  <c r="E27" i="3" s="1"/>
  <c r="E26" i="3"/>
  <c r="D26" i="3"/>
  <c r="C26" i="3"/>
  <c r="D25" i="3"/>
  <c r="E25" i="3" s="1"/>
  <c r="C25" i="3"/>
  <c r="D24" i="3"/>
  <c r="C24" i="3"/>
  <c r="E24" i="3" s="1"/>
  <c r="D23" i="3"/>
  <c r="C23" i="3"/>
  <c r="E23" i="3" s="1"/>
  <c r="E20" i="3"/>
  <c r="D20" i="3"/>
  <c r="C20" i="3"/>
  <c r="D19" i="3"/>
  <c r="E19" i="3" s="1"/>
  <c r="C19" i="3"/>
  <c r="D18" i="3"/>
  <c r="C18" i="3"/>
  <c r="E18" i="3" s="1"/>
  <c r="D17" i="3"/>
  <c r="C17" i="3"/>
  <c r="E17" i="3" s="1"/>
  <c r="D15" i="3"/>
  <c r="D16" i="3" s="1"/>
  <c r="C15" i="3"/>
  <c r="D14" i="3"/>
  <c r="C14" i="3"/>
  <c r="C16" i="3" s="1"/>
  <c r="D13" i="3"/>
  <c r="C13" i="3"/>
  <c r="E13" i="3" s="1"/>
  <c r="E12" i="3"/>
  <c r="D12" i="3"/>
  <c r="C12" i="3"/>
  <c r="D11" i="3"/>
  <c r="E11" i="3" s="1"/>
  <c r="C11" i="3"/>
  <c r="D10" i="3"/>
  <c r="C10" i="3"/>
  <c r="E10" i="3" s="1"/>
  <c r="D9" i="3"/>
  <c r="C9" i="3"/>
  <c r="E9" i="3" s="1"/>
  <c r="A5" i="3"/>
  <c r="A4" i="3"/>
  <c r="E16" i="3" l="1"/>
  <c r="E30" i="3"/>
  <c r="E15" i="3"/>
  <c r="E29" i="3"/>
  <c r="E14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E7E2B0C7-AC3D-45A5-8FD2-F616F5B7DC5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15597306-68DA-4D9D-A6DD-3D5B5B71410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69D4DCD2-B9C0-4F37-B2AB-7C23DD288590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<sst xmlns="http://schemas.openxmlformats.org/spreadsheetml/2006/main" count="625" uniqueCount="329">
  <si>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</si>
  <si>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</si>
  <si>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</si>
  <si>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</si>
  <si>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</si>
  <si>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</si>
  <si>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</si>
  <si>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</si>
  <si>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</si>
  <si>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</si>
  <si>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</si>
  <si>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</si>
  <si>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</si>
  <si>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</si>
  <si>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</si>
  <si>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</si>
  <si>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</si>
  <si>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</si>
  <si>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</si>
  <si>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</si>
  <si>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</si>
  <si>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</si>
  <si>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</si>
  <si>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</si>
  <si>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</si>
  <si>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</si>
  <si>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</si>
  <si>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</si>
  <si>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</si>
  <si>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</si>
  <si>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</si>
  <si>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</si>
  <si>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</si>
  <si>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</si>
  <si>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</si>
  <si>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</si>
  <si>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</si>
  <si>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</si>
  <si>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</si>
  <si>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</si>
  <si>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</si>
  <si>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</si>
  <si>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</si>
  <si>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</si>
  <si>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</si>
  <si>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</si>
  <si>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</si>
  <si>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</si>
  <si>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</si>
  <si>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</si>
  <si>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</si>
  <si>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</si>
  <si>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</si>
  <si>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</si>
  <si>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</si>
  <si>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</si>
  <si>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</si>
  <si>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</si>
  <si>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</si>
  <si>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</si>
  <si>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</si>
  <si>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</si>
  <si>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</si>
  <si>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</si>
  <si>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</si>
  <si>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</si>
  <si>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</si>
  <si>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</si>
  <si>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</si>
  <si>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</si>
  <si>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</si>
  <si>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</si>
  <si>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</si>
  <si>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</si>
  <si>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</si>
  <si>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</si>
  <si>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</si>
  <si>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</si>
  <si>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</si>
  <si>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</si>
  <si>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</si>
  <si>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</si>
  <si>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</si>
  <si>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</si>
  <si>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</si>
  <si>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</si>
  <si>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</si>
  <si>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</si>
  <si>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</si>
  <si>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</si>
  <si>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</si>
  <si>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</si>
  <si>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</si>
  <si>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</si>
  <si>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</si>
  <si>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</si>
  <si>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</si>
  <si>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</si>
  <si>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</si>
  <si>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</si>
  <si>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</si>
  <si>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</si>
  <si>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</si>
  <si>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</si>
  <si>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</si>
  <si>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</si>
  <si>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</si>
  <si>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</si>
  <si>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</si>
  <si>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</si>
  <si>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</si>
  <si>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</si>
  <si>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</si>
  <si>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</si>
  <si>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</si>
  <si>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</si>
  <si>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</si>
  <si>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</si>
  <si>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</si>
  <si>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</si>
  <si>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</si>
  <si>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</si>
  <si>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</si>
  <si>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</si>
  <si>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</si>
  <si>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</si>
  <si>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</si>
  <si>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</si>
  <si>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</si>
  <si>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</si>
  <si>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</si>
  <si>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</si>
  <si>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</si>
  <si>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</si>
  <si>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</si>
  <si>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</si>
  <si>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</si>
  <si>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</si>
  <si>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</si>
  <si>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</si>
  <si>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</si>
  <si>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</si>
  <si>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</si>
  <si>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</si>
  <si>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</si>
  <si>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</si>
  <si>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</si>
  <si>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</si>
  <si>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</si>
  <si>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</si>
  <si>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</si>
  <si>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</si>
  <si>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</si>
  <si>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</si>
  <si>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</si>
  <si>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</si>
  <si>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</si>
  <si>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</si>
  <si>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</si>
  <si>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</si>
  <si>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</si>
  <si>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</si>
  <si>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</si>
  <si>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</si>
  <si>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</si>
  <si>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</si>
  <si>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</si>
  <si>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</si>
  <si>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</si>
  <si>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</si>
  <si>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</si>
  <si>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</si>
  <si>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</si>
  <si>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</si>
  <si>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</si>
  <si>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</si>
  <si>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</si>
  <si>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</si>
  <si>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</si>
  <si>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</si>
  <si>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</si>
  <si>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</si>
  <si>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</si>
  <si>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</si>
  <si>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</si>
  <si>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</si>
  <si>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</si>
  <si>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</si>
  <si>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</si>
  <si>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</si>
  <si>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</si>
  <si>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</si>
  <si>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</si>
  <si>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</si>
  <si>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</si>
  <si>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</si>
  <si>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</si>
  <si>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</si>
  <si>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</si>
  <si>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</si>
  <si>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</si>
  <si>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</si>
  <si>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</si>
  <si>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</si>
  <si>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</si>
  <si>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</si>
  <si>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</si>
  <si>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</si>
  <si>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</si>
  <si>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</si>
  <si>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</si>
  <si>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</si>
  <si>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</si>
  <si>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</si>
  <si>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</si>
  <si>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</si>
  <si>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</si>
  <si>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</si>
  <si>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</si>
  <si>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</si>
  <si>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</si>
  <si>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</si>
  <si>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</si>
  <si>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</si>
  <si>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</si>
  <si>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</si>
  <si>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</si>
  <si>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</si>
  <si>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</si>
  <si>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</si>
  <si>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</si>
  <si>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</si>
  <si>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</si>
  <si>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</si>
  <si>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</si>
  <si>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</si>
  <si>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</si>
  <si>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</si>
  <si>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</si>
  <si>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</si>
  <si>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</si>
  <si>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</si>
  <si>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</si>
  <si>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</si>
  <si>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</si>
  <si>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</si>
  <si>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</si>
  <si>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</si>
  <si>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</si>
  <si>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</si>
  <si>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</si>
  <si>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</si>
  <si>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</si>
  <si>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</si>
  <si>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</si>
  <si>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</si>
  <si>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</si>
  <si>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</si>
  <si>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</si>
  <si>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</si>
  <si>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</si>
  <si>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</si>
  <si>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</si>
  <si>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</si>
  <si>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</si>
  <si>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</si>
  <si>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</si>
  <si>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</si>
  <si>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</si>
  <si>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</si>
  <si>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</si>
  <si>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</si>
  <si>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</si>
  <si>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</si>
  <si>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</si>
  <si>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</si>
  <si>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</si>
  <si>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</si>
  <si>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</si>
  <si>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</si>
  <si>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</si>
  <si>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</si>
  <si>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</si>
  <si>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</si>
  <si>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</si>
  <si>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</si>
  <si>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</si>
  <si>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</si>
  <si>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</si>
  <si>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</si>
  <si>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</si>
  <si>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</si>
  <si>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</si>
  <si>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</si>
  <si>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</si>
  <si>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</si>
  <si>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</si>
  <si>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</si>
  <si>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</si>
  <si>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</si>
  <si>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</si>
  <si>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</si>
  <si>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</si>
  <si>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</si>
  <si>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</si>
  <si>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</si>
  <si>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</si>
  <si>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</si>
  <si>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</si>
  <si>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</si>
  <si>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</si>
  <si>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</si>
  <si>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</si>
  <si>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</si>
  <si>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</si>
  <si>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</si>
  <si>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</si>
  <si>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</si>
  <si>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</si>
  <si>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</si>
  <si>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</si>
  <si>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</si>
  <si>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</si>
  <si>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</si>
  <si>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</si>
  <si>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</si>
  <si>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Отдел правовой статистики и защиты информации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</si>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</sst>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4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4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4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4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4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4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январь-апрель 2024</v>
          </cell>
        </row>
        <row r="4">
          <cell r="A4" t="str">
            <v>Республика Алтай</v>
          </cell>
          <cell r="B4">
            <v>12932</v>
          </cell>
          <cell r="C4">
            <v>13198</v>
          </cell>
          <cell r="D4">
            <v>1684</v>
          </cell>
          <cell r="E4">
            <v>1659</v>
          </cell>
          <cell r="F4">
            <v>1237</v>
          </cell>
          <cell r="G4">
            <v>1244</v>
          </cell>
          <cell r="H4">
            <v>818</v>
          </cell>
          <cell r="I4">
            <v>974</v>
          </cell>
          <cell r="J4">
            <v>396</v>
          </cell>
          <cell r="K4">
            <v>651</v>
          </cell>
          <cell r="L4">
            <v>2696</v>
          </cell>
          <cell r="M4">
            <v>2697</v>
          </cell>
          <cell r="N4">
            <v>1925</v>
          </cell>
          <cell r="O4">
            <v>1963</v>
          </cell>
          <cell r="P4">
            <v>343</v>
          </cell>
          <cell r="Q4">
            <v>388</v>
          </cell>
          <cell r="R4">
            <v>377</v>
          </cell>
          <cell r="S4">
            <v>331</v>
          </cell>
          <cell r="T4">
            <v>46</v>
          </cell>
          <cell r="U4">
            <v>45</v>
          </cell>
          <cell r="V4">
            <v>43</v>
          </cell>
          <cell r="W4">
            <v>42</v>
          </cell>
          <cell r="X4">
            <v>3694</v>
          </cell>
          <cell r="Y4">
            <v>3626</v>
          </cell>
          <cell r="Z4">
            <v>571</v>
          </cell>
          <cell r="AA4">
            <v>549</v>
          </cell>
          <cell r="AB4">
            <v>441</v>
          </cell>
          <cell r="AC4">
            <v>465</v>
          </cell>
          <cell r="AD4">
            <v>130</v>
          </cell>
          <cell r="AE4">
            <v>139</v>
          </cell>
          <cell r="AF4">
            <v>58</v>
          </cell>
          <cell r="AG4">
            <v>116</v>
          </cell>
          <cell r="AH4">
            <v>923</v>
          </cell>
          <cell r="AI4">
            <v>828</v>
          </cell>
          <cell r="AJ4">
            <v>466</v>
          </cell>
          <cell r="AK4">
            <v>518</v>
          </cell>
          <cell r="AL4">
            <v>44</v>
          </cell>
          <cell r="AM4">
            <v>62</v>
          </cell>
          <cell r="AN4">
            <v>108</v>
          </cell>
          <cell r="AO4">
            <v>104</v>
          </cell>
          <cell r="AP4">
            <v>12</v>
          </cell>
          <cell r="AQ4">
            <v>16</v>
          </cell>
          <cell r="AR4">
            <v>13</v>
          </cell>
          <cell r="AS4">
            <v>15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январь-апрель 2024</v>
          </cell>
        </row>
        <row r="4">
          <cell r="B4">
            <v>1538</v>
          </cell>
          <cell r="C4">
            <v>1523</v>
          </cell>
          <cell r="D4">
            <v>74</v>
          </cell>
          <cell r="E4">
            <v>80</v>
          </cell>
          <cell r="F4">
            <v>74</v>
          </cell>
          <cell r="G4">
            <v>67</v>
          </cell>
          <cell r="H4">
            <v>129</v>
          </cell>
          <cell r="I4">
            <v>172</v>
          </cell>
          <cell r="J4">
            <v>76</v>
          </cell>
          <cell r="K4">
            <v>122</v>
          </cell>
          <cell r="L4">
            <v>389</v>
          </cell>
          <cell r="M4">
            <v>365</v>
          </cell>
          <cell r="N4">
            <v>258</v>
          </cell>
          <cell r="O4">
            <v>261</v>
          </cell>
          <cell r="P4">
            <v>71</v>
          </cell>
          <cell r="Q4">
            <v>62</v>
          </cell>
          <cell r="R4">
            <v>102</v>
          </cell>
          <cell r="S4">
            <v>70</v>
          </cell>
          <cell r="T4">
            <v>21</v>
          </cell>
          <cell r="U4">
            <v>16</v>
          </cell>
          <cell r="V4">
            <v>19</v>
          </cell>
          <cell r="W4">
            <v>14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январь-апрель 2024</v>
          </cell>
        </row>
        <row r="4">
          <cell r="B4">
            <v>6634</v>
          </cell>
          <cell r="C4">
            <v>6934</v>
          </cell>
          <cell r="D4">
            <v>878</v>
          </cell>
          <cell r="E4">
            <v>861</v>
          </cell>
          <cell r="F4">
            <v>596</v>
          </cell>
          <cell r="G4">
            <v>598</v>
          </cell>
          <cell r="H4">
            <v>491</v>
          </cell>
          <cell r="I4">
            <v>593</v>
          </cell>
          <cell r="J4">
            <v>225</v>
          </cell>
          <cell r="K4">
            <v>349</v>
          </cell>
          <cell r="L4">
            <v>1189</v>
          </cell>
          <cell r="M4">
            <v>1282</v>
          </cell>
          <cell r="N4">
            <v>943</v>
          </cell>
          <cell r="O4">
            <v>888</v>
          </cell>
          <cell r="P4">
            <v>184</v>
          </cell>
          <cell r="Q4">
            <v>224</v>
          </cell>
          <cell r="R4">
            <v>165</v>
          </cell>
          <cell r="S4">
            <v>157</v>
          </cell>
          <cell r="T4">
            <v>10</v>
          </cell>
          <cell r="U4">
            <v>6</v>
          </cell>
          <cell r="V4">
            <v>8</v>
          </cell>
          <cell r="W4">
            <v>7</v>
          </cell>
          <cell r="X4">
            <v>502</v>
          </cell>
          <cell r="Y4">
            <v>480</v>
          </cell>
          <cell r="Z4">
            <v>84</v>
          </cell>
          <cell r="AA4">
            <v>77</v>
          </cell>
          <cell r="AB4">
            <v>54</v>
          </cell>
          <cell r="AC4">
            <v>42</v>
          </cell>
          <cell r="AD4">
            <v>181</v>
          </cell>
          <cell r="AE4">
            <v>129</v>
          </cell>
          <cell r="AF4">
            <v>109</v>
          </cell>
          <cell r="AG4">
            <v>81</v>
          </cell>
          <cell r="AH4">
            <v>72</v>
          </cell>
          <cell r="AI4">
            <v>78</v>
          </cell>
          <cell r="AJ4">
            <v>45</v>
          </cell>
          <cell r="AK4">
            <v>46</v>
          </cell>
          <cell r="AL4">
            <v>17</v>
          </cell>
          <cell r="AM4">
            <v>26</v>
          </cell>
          <cell r="AN4">
            <v>14</v>
          </cell>
          <cell r="AO4">
            <v>8</v>
          </cell>
          <cell r="AP4">
            <v>1</v>
          </cell>
          <cell r="AQ4">
            <v>0</v>
          </cell>
          <cell r="AR4">
            <v>1</v>
          </cell>
          <cell r="AS4">
            <v>0</v>
          </cell>
          <cell r="AT4">
            <v>1432</v>
          </cell>
          <cell r="AU4">
            <v>1338</v>
          </cell>
          <cell r="AV4">
            <v>79</v>
          </cell>
          <cell r="AW4">
            <v>85</v>
          </cell>
          <cell r="AX4">
            <v>65</v>
          </cell>
          <cell r="AY4">
            <v>65</v>
          </cell>
          <cell r="AZ4">
            <v>90</v>
          </cell>
          <cell r="BA4">
            <v>106</v>
          </cell>
          <cell r="BB4">
            <v>44</v>
          </cell>
          <cell r="BC4">
            <v>62</v>
          </cell>
          <cell r="BD4">
            <v>495</v>
          </cell>
          <cell r="BE4">
            <v>444</v>
          </cell>
          <cell r="BF4">
            <v>331</v>
          </cell>
          <cell r="BG4">
            <v>254</v>
          </cell>
          <cell r="BH4">
            <v>51</v>
          </cell>
          <cell r="BI4">
            <v>56</v>
          </cell>
          <cell r="BJ4">
            <v>69</v>
          </cell>
          <cell r="BK4">
            <v>64</v>
          </cell>
          <cell r="BL4">
            <v>0</v>
          </cell>
          <cell r="BM4">
            <v>4</v>
          </cell>
          <cell r="BN4">
            <v>0</v>
          </cell>
          <cell r="BO4">
            <v>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январь-апрель 2024</v>
          </cell>
        </row>
        <row r="4">
          <cell r="B4">
            <v>1943</v>
          </cell>
          <cell r="C4">
            <v>1598</v>
          </cell>
          <cell r="D4">
            <v>286</v>
          </cell>
          <cell r="E4">
            <v>270</v>
          </cell>
          <cell r="F4">
            <v>238</v>
          </cell>
          <cell r="G4">
            <v>201</v>
          </cell>
          <cell r="H4">
            <v>19</v>
          </cell>
          <cell r="I4">
            <v>27</v>
          </cell>
          <cell r="J4">
            <v>9</v>
          </cell>
          <cell r="K4">
            <v>23</v>
          </cell>
          <cell r="L4">
            <v>436</v>
          </cell>
          <cell r="M4">
            <v>294</v>
          </cell>
          <cell r="N4">
            <v>223</v>
          </cell>
          <cell r="O4">
            <v>211</v>
          </cell>
          <cell r="P4">
            <v>24</v>
          </cell>
          <cell r="Q4">
            <v>25</v>
          </cell>
          <cell r="R4">
            <v>66</v>
          </cell>
          <cell r="S4">
            <v>59</v>
          </cell>
          <cell r="T4">
            <v>1</v>
          </cell>
          <cell r="U4">
            <v>2</v>
          </cell>
          <cell r="V4">
            <v>1</v>
          </cell>
          <cell r="W4">
            <v>2</v>
          </cell>
          <cell r="X4">
            <v>2577</v>
          </cell>
          <cell r="Y4">
            <v>2673</v>
          </cell>
          <cell r="Z4">
            <v>270</v>
          </cell>
          <cell r="AA4">
            <v>243</v>
          </cell>
          <cell r="AB4">
            <v>155</v>
          </cell>
          <cell r="AC4">
            <v>183</v>
          </cell>
          <cell r="AD4">
            <v>194</v>
          </cell>
          <cell r="AE4">
            <v>247</v>
          </cell>
          <cell r="AF4">
            <v>54</v>
          </cell>
          <cell r="AG4">
            <v>125</v>
          </cell>
          <cell r="AH4">
            <v>541</v>
          </cell>
          <cell r="AI4">
            <v>484</v>
          </cell>
          <cell r="AJ4">
            <v>451</v>
          </cell>
          <cell r="AK4">
            <v>434</v>
          </cell>
          <cell r="AL4">
            <v>48</v>
          </cell>
          <cell r="AM4">
            <v>61</v>
          </cell>
          <cell r="AN4">
            <v>53</v>
          </cell>
          <cell r="AO4">
            <v>36</v>
          </cell>
          <cell r="AP4">
            <v>5</v>
          </cell>
          <cell r="AQ4">
            <v>4</v>
          </cell>
          <cell r="AR4">
            <v>5</v>
          </cell>
          <cell r="AS4">
            <v>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январь-апрель 2024</v>
          </cell>
        </row>
        <row r="4">
          <cell r="B4">
            <v>3305</v>
          </cell>
          <cell r="C4">
            <v>3153</v>
          </cell>
          <cell r="D4">
            <v>1962</v>
          </cell>
          <cell r="E4">
            <v>1942</v>
          </cell>
          <cell r="F4">
            <v>551</v>
          </cell>
          <cell r="G4">
            <v>548</v>
          </cell>
          <cell r="H4">
            <v>524</v>
          </cell>
          <cell r="I4">
            <v>491</v>
          </cell>
          <cell r="J4">
            <v>107</v>
          </cell>
          <cell r="K4">
            <v>102</v>
          </cell>
          <cell r="L4">
            <v>184</v>
          </cell>
          <cell r="M4">
            <v>165</v>
          </cell>
          <cell r="N4">
            <v>152</v>
          </cell>
          <cell r="O4">
            <v>142</v>
          </cell>
          <cell r="P4">
            <v>8</v>
          </cell>
          <cell r="Q4">
            <v>12</v>
          </cell>
          <cell r="R4">
            <v>1022</v>
          </cell>
          <cell r="S4">
            <v>944</v>
          </cell>
          <cell r="T4">
            <v>15</v>
          </cell>
          <cell r="U4">
            <v>18</v>
          </cell>
          <cell r="V4">
            <v>246</v>
          </cell>
          <cell r="W4">
            <v>227</v>
          </cell>
          <cell r="X4">
            <v>59</v>
          </cell>
          <cell r="Y4">
            <v>66</v>
          </cell>
          <cell r="Z4">
            <v>168</v>
          </cell>
          <cell r="AA4">
            <v>156</v>
          </cell>
          <cell r="AB4">
            <v>6</v>
          </cell>
          <cell r="AC4">
            <v>14</v>
          </cell>
          <cell r="AD4">
            <v>44</v>
          </cell>
          <cell r="AE4">
            <v>40</v>
          </cell>
          <cell r="AF4">
            <v>34</v>
          </cell>
          <cell r="AG4">
            <v>36</v>
          </cell>
          <cell r="AH4">
            <v>0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январь-апрель 2024</v>
          </cell>
        </row>
        <row r="4">
          <cell r="B4">
            <v>88</v>
          </cell>
          <cell r="C4">
            <v>89</v>
          </cell>
          <cell r="D4">
            <v>4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0</v>
          </cell>
          <cell r="J4">
            <v>278</v>
          </cell>
          <cell r="K4">
            <v>343</v>
          </cell>
          <cell r="L4">
            <v>2</v>
          </cell>
          <cell r="M4">
            <v>4</v>
          </cell>
          <cell r="N4">
            <v>7</v>
          </cell>
          <cell r="O4">
            <v>5</v>
          </cell>
          <cell r="P4">
            <v>4</v>
          </cell>
          <cell r="Q4">
            <v>2</v>
          </cell>
          <cell r="R4">
            <v>360</v>
          </cell>
          <cell r="S4">
            <v>406</v>
          </cell>
          <cell r="T4">
            <v>0</v>
          </cell>
          <cell r="U4">
            <v>0</v>
          </cell>
          <cell r="V4">
            <v>5</v>
          </cell>
          <cell r="W4">
            <v>3</v>
          </cell>
          <cell r="X4">
            <v>1</v>
          </cell>
          <cell r="Y4">
            <v>0</v>
          </cell>
          <cell r="Z4">
            <v>0</v>
          </cell>
          <cell r="AA4">
            <v>5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27</v>
          </cell>
          <cell r="AS4">
            <v>35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19</v>
          </cell>
          <cell r="AY4">
            <v>11</v>
          </cell>
          <cell r="AZ4">
            <v>0</v>
          </cell>
          <cell r="BA4">
            <v>0</v>
          </cell>
          <cell r="BB4">
            <v>37</v>
          </cell>
          <cell r="BC4">
            <v>21</v>
          </cell>
          <cell r="BD4">
            <v>0</v>
          </cell>
          <cell r="BE4">
            <v>0</v>
          </cell>
          <cell r="BF4">
            <v>85</v>
          </cell>
          <cell r="BG4">
            <v>87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5</v>
          </cell>
          <cell r="BW4">
            <v>2</v>
          </cell>
          <cell r="BX4">
            <v>41</v>
          </cell>
          <cell r="BY4">
            <v>27</v>
          </cell>
          <cell r="BZ4">
            <v>61</v>
          </cell>
          <cell r="CA4">
            <v>68</v>
          </cell>
          <cell r="CB4">
            <v>56</v>
          </cell>
          <cell r="CC4">
            <v>52</v>
          </cell>
          <cell r="CD4">
            <v>0</v>
          </cell>
          <cell r="CE4">
            <v>5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1</v>
          </cell>
          <cell r="CK4">
            <v>2</v>
          </cell>
          <cell r="CL4">
            <v>0</v>
          </cell>
          <cell r="CM4">
            <v>2</v>
          </cell>
          <cell r="CN4">
            <v>13</v>
          </cell>
          <cell r="CO4">
            <v>10</v>
          </cell>
          <cell r="CP4">
            <v>14</v>
          </cell>
          <cell r="CQ4">
            <v>14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4</v>
          </cell>
          <cell r="DC4">
            <v>2</v>
          </cell>
          <cell r="DD4">
            <v>5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3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8</v>
          </cell>
          <cell r="EC4">
            <v>1</v>
          </cell>
          <cell r="ED4">
            <v>0</v>
          </cell>
          <cell r="EE4">
            <v>1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8" xr16:uid="{CDAB900E-CED2-4089-9856-F781FA8A6489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0" xr16:uid="{61136B82-FCD1-4197-949A-47BBC1A640FE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6" xr16:uid="{00000000-0016-0000-0100-00000000000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9" xr16:uid="{38F42010-4EA8-4B82-9C09-0FF9FBDA7802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4.xml"/><Relationship Id="rId3" Type="http://schemas.openxmlformats.org/officeDocument/2006/relationships/queryTable" Target="../queryTables/queryTable9.xml"/><Relationship Id="rId7" Type="http://schemas.openxmlformats.org/officeDocument/2006/relationships/queryTable" Target="../queryTables/queryTable13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2.xml"/><Relationship Id="rId5" Type="http://schemas.openxmlformats.org/officeDocument/2006/relationships/queryTable" Target="../queryTables/queryTable11.xml"/><Relationship Id="rId4" Type="http://schemas.openxmlformats.org/officeDocument/2006/relationships/queryTable" Target="../queryTables/queryTable1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1.xml"/><Relationship Id="rId3" Type="http://schemas.openxmlformats.org/officeDocument/2006/relationships/queryTable" Target="../queryTables/queryTable16.xml"/><Relationship Id="rId7" Type="http://schemas.openxmlformats.org/officeDocument/2006/relationships/queryTable" Target="../queryTables/queryTable20.xml"/><Relationship Id="rId2" Type="http://schemas.openxmlformats.org/officeDocument/2006/relationships/queryTable" Target="../queryTables/queryTable15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19.xml"/><Relationship Id="rId5" Type="http://schemas.openxmlformats.org/officeDocument/2006/relationships/queryTable" Target="../queryTables/queryTable18.xml"/><Relationship Id="rId4" Type="http://schemas.openxmlformats.org/officeDocument/2006/relationships/queryTable" Target="../queryTables/queryTable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январь-апрель 2024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5" t="s">
        <v>197</v>
      </c>
      <c r="B4" s="75"/>
      <c r="C4" s="60">
        <f>'[5]Республика Алтай'!B4</f>
        <v>3305</v>
      </c>
      <c r="D4" s="60">
        <f>'[5]Республика Алтай'!C4</f>
        <v>3153</v>
      </c>
      <c r="E4" s="61">
        <f t="shared" ref="E4:E15" si="0">C4*100/D4-100</f>
        <v>4.820805581985411</v>
      </c>
    </row>
    <row r="5" spans="1:5" s="31" customFormat="1" ht="36" customHeight="1" x14ac:dyDescent="0.2">
      <c r="A5" s="75" t="s">
        <v>198</v>
      </c>
      <c r="B5" s="75"/>
      <c r="C5" s="60">
        <f>'[5]Республика Алтай'!D4</f>
        <v>1962</v>
      </c>
      <c r="D5" s="60">
        <f>'[5]Республика Алтай'!E4</f>
        <v>1942</v>
      </c>
      <c r="E5" s="61">
        <f t="shared" si="0"/>
        <v>1.0298661174047368</v>
      </c>
    </row>
    <row r="6" spans="1:5" s="31" customFormat="1" ht="32.25" customHeight="1" x14ac:dyDescent="0.2">
      <c r="A6" s="75" t="s">
        <v>199</v>
      </c>
      <c r="B6" s="75"/>
      <c r="C6" s="60">
        <f>'[5]Республика Алтай'!F4</f>
        <v>551</v>
      </c>
      <c r="D6" s="60">
        <f>'[5]Республика Алтай'!G4</f>
        <v>548</v>
      </c>
      <c r="E6" s="61">
        <f t="shared" si="0"/>
        <v>0.54744525547445733</v>
      </c>
    </row>
    <row r="7" spans="1:5" s="31" customFormat="1" ht="32.25" customHeight="1" x14ac:dyDescent="0.2">
      <c r="A7" s="77" t="s">
        <v>200</v>
      </c>
      <c r="B7" s="78"/>
      <c r="C7" s="60">
        <f>'[5]Республика Алтай'!H4</f>
        <v>524</v>
      </c>
      <c r="D7" s="60">
        <f>'[5]Республика Алтай'!I4</f>
        <v>491</v>
      </c>
      <c r="E7" s="61">
        <f t="shared" si="0"/>
        <v>6.7209775967413492</v>
      </c>
    </row>
    <row r="8" spans="1:5" s="31" customFormat="1" ht="32.25" customHeight="1" x14ac:dyDescent="0.2">
      <c r="A8" s="75" t="s">
        <v>201</v>
      </c>
      <c r="B8" s="75"/>
      <c r="C8" s="60">
        <f>'[5]Республика Алтай'!J4</f>
        <v>107</v>
      </c>
      <c r="D8" s="60">
        <f>'[5]Республика Алтай'!K4</f>
        <v>102</v>
      </c>
      <c r="E8" s="61">
        <f t="shared" si="0"/>
        <v>4.9019607843137294</v>
      </c>
    </row>
    <row r="9" spans="1:5" s="31" customFormat="1" ht="20.25" customHeight="1" x14ac:dyDescent="0.2">
      <c r="A9" s="75" t="s">
        <v>202</v>
      </c>
      <c r="B9" s="75"/>
      <c r="C9" s="60">
        <f>'[5]Республика Алтай'!L4</f>
        <v>184</v>
      </c>
      <c r="D9" s="60">
        <f>'[5]Республика Алтай'!M4</f>
        <v>165</v>
      </c>
      <c r="E9" s="61">
        <f t="shared" si="0"/>
        <v>11.515151515151516</v>
      </c>
    </row>
    <row r="10" spans="1:5" ht="19.5" customHeight="1" x14ac:dyDescent="0.2">
      <c r="A10" s="62"/>
      <c r="B10" s="62" t="s">
        <v>101</v>
      </c>
      <c r="C10" s="63">
        <f>C9/C8*100</f>
        <v>171.96261682242991</v>
      </c>
      <c r="D10" s="63">
        <f>D9/D8*100</f>
        <v>161.76470588235296</v>
      </c>
      <c r="E10" s="64">
        <f>C10*100/D10-100</f>
        <v>6.3041631265930249</v>
      </c>
    </row>
    <row r="11" spans="1:5" s="31" customFormat="1" ht="45" customHeight="1" x14ac:dyDescent="0.2">
      <c r="A11" s="77" t="s">
        <v>203</v>
      </c>
      <c r="B11" s="78"/>
      <c r="C11" s="60">
        <f>'[5]Республика Алтай'!N4</f>
        <v>152</v>
      </c>
      <c r="D11" s="60">
        <f>'[5]Республика Алтай'!O4</f>
        <v>142</v>
      </c>
      <c r="E11" s="61">
        <f t="shared" si="0"/>
        <v>7.0422535211267672</v>
      </c>
    </row>
    <row r="12" spans="1:5" s="31" customFormat="1" ht="39" customHeight="1" x14ac:dyDescent="0.2">
      <c r="A12" s="75" t="s">
        <v>204</v>
      </c>
      <c r="B12" s="75"/>
      <c r="C12" s="60">
        <f>'[5]Республика Алтай'!P4</f>
        <v>8</v>
      </c>
      <c r="D12" s="60">
        <f>'[5]Республика Алтай'!Q4</f>
        <v>12</v>
      </c>
      <c r="E12" s="61">
        <f t="shared" si="0"/>
        <v>-33.333333333333329</v>
      </c>
    </row>
    <row r="13" spans="1:5" s="31" customFormat="1" ht="33.75" customHeight="1" x14ac:dyDescent="0.2">
      <c r="A13" s="75" t="s">
        <v>205</v>
      </c>
      <c r="B13" s="75"/>
      <c r="C13" s="60">
        <f>'[5]Республика Алтай'!R4</f>
        <v>1022</v>
      </c>
      <c r="D13" s="60">
        <f>'[5]Республика Алтай'!S4</f>
        <v>944</v>
      </c>
      <c r="E13" s="61">
        <f t="shared" si="0"/>
        <v>8.2627118644067821</v>
      </c>
    </row>
    <row r="14" spans="1:5" s="31" customFormat="1" ht="32.25" customHeight="1" x14ac:dyDescent="0.2">
      <c r="A14" s="79" t="s">
        <v>206</v>
      </c>
      <c r="B14" s="79"/>
      <c r="C14" s="60">
        <f>'[5]Республика Алтай'!T4</f>
        <v>15</v>
      </c>
      <c r="D14" s="60">
        <f>'[5]Республика Алтай'!U4</f>
        <v>18</v>
      </c>
      <c r="E14" s="61">
        <f t="shared" si="0"/>
        <v>-16.666666666666671</v>
      </c>
    </row>
    <row r="15" spans="1:5" s="31" customFormat="1" ht="32.25" customHeight="1" x14ac:dyDescent="0.2">
      <c r="A15" s="75" t="s">
        <v>207</v>
      </c>
      <c r="B15" s="75"/>
      <c r="C15" s="60">
        <f>'[5]Республика Алтай'!V4</f>
        <v>246</v>
      </c>
      <c r="D15" s="60">
        <f>'[5]Республика Алтай'!W4</f>
        <v>227</v>
      </c>
      <c r="E15" s="61">
        <f t="shared" si="0"/>
        <v>8.3700440528634346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5" t="s">
        <v>209</v>
      </c>
      <c r="B18" s="75"/>
      <c r="C18" s="60">
        <f>'[5]Республика Алтай'!X4</f>
        <v>59</v>
      </c>
      <c r="D18" s="60">
        <f>'[5]Республика Алтай'!Y4</f>
        <v>66</v>
      </c>
      <c r="E18" s="61">
        <f t="shared" ref="E18:E22" si="1">C18*100/D18-100</f>
        <v>-10.606060606060609</v>
      </c>
    </row>
    <row r="19" spans="1:5" s="31" customFormat="1" ht="20.25" customHeight="1" x14ac:dyDescent="0.2">
      <c r="A19" s="77" t="s">
        <v>94</v>
      </c>
      <c r="B19" s="78"/>
      <c r="C19" s="60">
        <f>'[5]Республика Алтай'!Z4</f>
        <v>168</v>
      </c>
      <c r="D19" s="60">
        <f>'[5]Республика Алтай'!AA4</f>
        <v>156</v>
      </c>
      <c r="E19" s="61">
        <f t="shared" si="1"/>
        <v>7.6923076923076934</v>
      </c>
    </row>
    <row r="20" spans="1:5" s="31" customFormat="1" ht="20.25" customHeight="1" x14ac:dyDescent="0.2">
      <c r="A20" s="77" t="s">
        <v>95</v>
      </c>
      <c r="B20" s="78"/>
      <c r="C20" s="60">
        <f>'[5]Республика Алтай'!AB4</f>
        <v>6</v>
      </c>
      <c r="D20" s="60">
        <f>'[5]Республика Алтай'!AC4</f>
        <v>14</v>
      </c>
      <c r="E20" s="61">
        <f t="shared" si="1"/>
        <v>-57.142857142857146</v>
      </c>
    </row>
    <row r="21" spans="1:5" s="31" customFormat="1" ht="20.25" customHeight="1" x14ac:dyDescent="0.2">
      <c r="A21" s="75" t="s">
        <v>99</v>
      </c>
      <c r="B21" s="75"/>
      <c r="C21" s="60">
        <f>'[5]Республика Алтай'!AD4</f>
        <v>44</v>
      </c>
      <c r="D21" s="60">
        <f>'[5]Республика Алтай'!AE4</f>
        <v>40</v>
      </c>
      <c r="E21" s="61">
        <f t="shared" si="1"/>
        <v>10</v>
      </c>
    </row>
    <row r="22" spans="1:5" s="31" customFormat="1" ht="33.75" customHeight="1" x14ac:dyDescent="0.2">
      <c r="A22" s="75" t="s">
        <v>210</v>
      </c>
      <c r="B22" s="75"/>
      <c r="C22" s="60">
        <f>'[5]Республика Алтай'!AF4</f>
        <v>34</v>
      </c>
      <c r="D22" s="60">
        <f>'[5]Республика Алтай'!AG4</f>
        <v>36</v>
      </c>
      <c r="E22" s="61">
        <f t="shared" si="1"/>
        <v>-5.5555555555555571</v>
      </c>
    </row>
    <row r="23" spans="1:5" ht="19.5" customHeight="1" x14ac:dyDescent="0.2">
      <c r="A23" s="62"/>
      <c r="B23" s="62" t="s">
        <v>101</v>
      </c>
      <c r="C23" s="63">
        <f>C22/C21*100</f>
        <v>77.272727272727266</v>
      </c>
      <c r="D23" s="63">
        <f>D22/D21*100</f>
        <v>90</v>
      </c>
      <c r="E23" s="64">
        <f>C23*100/D23-100</f>
        <v>-14.141414141414145</v>
      </c>
    </row>
    <row r="24" spans="1:5" s="31" customFormat="1" ht="34.5" customHeight="1" x14ac:dyDescent="0.2">
      <c r="A24" s="68" t="s">
        <v>328</v>
      </c>
      <c r="B24" s="68"/>
      <c r="C24" s="60">
        <f>'[5]Республика Алтай'!AH4</f>
        <v>0</v>
      </c>
      <c r="D24" s="60">
        <f>'[5]Республика Алтай'!AI4</f>
        <v>0</v>
      </c>
      <c r="E24" s="61">
        <v>0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январь-апрель 2024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5" t="s">
        <v>284</v>
      </c>
      <c r="B4" s="75"/>
      <c r="C4" s="60">
        <f>'[6]Республика Алтай'!B4+'[6]Республика Алтай'!D4+'[6]Республика Алтай'!F4+'[6]Республика Алтай'!H4</f>
        <v>92</v>
      </c>
      <c r="D4" s="60">
        <f>'[6]Республика Алтай'!C4+'[6]Республика Алтай'!E4+'[6]Республика Алтай'!G4+'[6]Республика Алтай'!I4</f>
        <v>90</v>
      </c>
      <c r="E4" s="61">
        <f t="shared" ref="E4:E51" si="0">C4*100/D4-100</f>
        <v>2.2222222222222285</v>
      </c>
    </row>
    <row r="5" spans="1:5" s="31" customFormat="1" ht="20.25" customHeight="1" x14ac:dyDescent="0.2">
      <c r="A5" s="77" t="s">
        <v>285</v>
      </c>
      <c r="B5" s="78"/>
      <c r="C5" s="60">
        <f>'[6]Республика Алтай'!J4+'[6]Республика Алтай'!L4+'[6]Республика Алтай'!N4+'[6]Республика Алтай'!P4</f>
        <v>291</v>
      </c>
      <c r="D5" s="60">
        <f>'[6]Республика Алтай'!K4+'[6]Республика Алтай'!M4+'[6]Республика Алтай'!O4+'[6]Республика Алтай'!Q4</f>
        <v>354</v>
      </c>
      <c r="E5" s="61">
        <f t="shared" si="0"/>
        <v>-17.79661016949153</v>
      </c>
    </row>
    <row r="6" spans="1:5" s="31" customFormat="1" ht="20.25" customHeight="1" x14ac:dyDescent="0.2">
      <c r="A6" s="77" t="s">
        <v>286</v>
      </c>
      <c r="B6" s="78"/>
      <c r="C6" s="60">
        <f>'[6]Республика Алтай'!R4+'[6]Республика Алтай'!T4+'[6]Республика Алтай'!V4+'[6]Республика Алтай'!X4</f>
        <v>366</v>
      </c>
      <c r="D6" s="60">
        <f>'[6]Республика Алтай'!S4+'[6]Республика Алтай'!U4+'[6]Республика Алтай'!W4+'[6]Республика Алтай'!Y4</f>
        <v>409</v>
      </c>
      <c r="E6" s="61">
        <f t="shared" si="0"/>
        <v>-10.513447432762831</v>
      </c>
    </row>
    <row r="7" spans="1:5" s="31" customFormat="1" ht="20.25" customHeight="1" x14ac:dyDescent="0.2">
      <c r="A7" s="77" t="s">
        <v>287</v>
      </c>
      <c r="B7" s="78"/>
      <c r="C7" s="60">
        <f>'[6]Республика Алтай'!Z4+'[6]Республика Алтай'!AB4+'[6]Республика Алтай'!AD4+'[6]Республика Алтай'!AF4</f>
        <v>0</v>
      </c>
      <c r="D7" s="60">
        <f>'[6]Республика Алтай'!AA4+'[6]Республика Алтай'!AC4+'[6]Республика Алтай'!AE4+'[6]Республика Алтай'!AG4</f>
        <v>5</v>
      </c>
      <c r="E7" s="61">
        <f t="shared" si="0"/>
        <v>-100</v>
      </c>
    </row>
    <row r="8" spans="1:5" s="31" customFormat="1" ht="20.25" x14ac:dyDescent="0.2">
      <c r="A8" s="77" t="s">
        <v>288</v>
      </c>
      <c r="B8" s="78"/>
      <c r="C8" s="60">
        <f>'[6]Республика Алтай'!AH4+'[6]Республика Алтай'!AJ4+'[6]Республика Алтай'!AL4</f>
        <v>0</v>
      </c>
      <c r="D8" s="60">
        <f>'[6]Республика Алтай'!AI4+'[6]Республика Алтай'!AK4+'[6]Республика Алтай'!AM4</f>
        <v>1</v>
      </c>
      <c r="E8" s="61">
        <f t="shared" si="0"/>
        <v>-100</v>
      </c>
    </row>
    <row r="9" spans="1:5" s="31" customFormat="1" ht="20.25" x14ac:dyDescent="0.2">
      <c r="A9" s="77" t="s">
        <v>289</v>
      </c>
      <c r="B9" s="78"/>
      <c r="C9" s="60">
        <f>'[6]Республика Алтай'!AR4+'[6]Республика Алтай'!AT4</f>
        <v>27</v>
      </c>
      <c r="D9" s="60">
        <f>'[6]Республика Алтай'!AS4+'[6]Республика Алтай'!AU4</f>
        <v>35</v>
      </c>
      <c r="E9" s="61">
        <f t="shared" si="0"/>
        <v>-22.857142857142861</v>
      </c>
    </row>
    <row r="10" spans="1:5" s="31" customFormat="1" ht="20.25" x14ac:dyDescent="0.2">
      <c r="A10" s="77" t="s">
        <v>290</v>
      </c>
      <c r="B10" s="78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0</v>
      </c>
      <c r="E10" s="61">
        <v>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5" t="s">
        <v>291</v>
      </c>
      <c r="B12" s="75"/>
      <c r="C12" s="60">
        <f>'[6]Республика Алтай'!AV4+'[6]Республика Алтай'!AX4</f>
        <v>19</v>
      </c>
      <c r="D12" s="60">
        <f>'[6]Республика Алтай'!AW4+'[6]Республика Алтай'!AY4</f>
        <v>11</v>
      </c>
      <c r="E12" s="61">
        <f t="shared" si="0"/>
        <v>72.72727272727272</v>
      </c>
    </row>
    <row r="13" spans="1:5" s="31" customFormat="1" ht="20.25" x14ac:dyDescent="0.2">
      <c r="A13" s="77" t="s">
        <v>292</v>
      </c>
      <c r="B13" s="78"/>
      <c r="C13" s="60">
        <f>'[6]Республика Алтай'!AZ4+'[6]Республика Алтай'!BB4</f>
        <v>37</v>
      </c>
      <c r="D13" s="60">
        <f>'[6]Республика Алтай'!BA4+'[6]Республика Алтай'!BC4</f>
        <v>21</v>
      </c>
      <c r="E13" s="61">
        <f t="shared" si="0"/>
        <v>76.190476190476204</v>
      </c>
    </row>
    <row r="14" spans="1:5" s="31" customFormat="1" ht="20.25" x14ac:dyDescent="0.2">
      <c r="A14" s="77" t="s">
        <v>293</v>
      </c>
      <c r="B14" s="78"/>
      <c r="C14" s="60">
        <f>'[6]Республика Алтай'!BD4+'[6]Республика Алтай'!BF4</f>
        <v>85</v>
      </c>
      <c r="D14" s="60">
        <f>'[6]Республика Алтай'!BE4+'[6]Республика Алтай'!BG4</f>
        <v>87</v>
      </c>
      <c r="E14" s="61">
        <f t="shared" si="0"/>
        <v>-2.2988505747126453</v>
      </c>
    </row>
    <row r="15" spans="1:5" s="31" customFormat="1" ht="20.25" x14ac:dyDescent="0.2">
      <c r="A15" s="77" t="s">
        <v>294</v>
      </c>
      <c r="B15" s="78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7" t="s">
        <v>295</v>
      </c>
      <c r="B16" s="78"/>
      <c r="C16" s="60">
        <f>'[6]Республика Алтай'!BL4+'[6]Республика Алтай'!BN4</f>
        <v>0</v>
      </c>
      <c r="D16" s="60">
        <f>'[6]Республика Алтай'!BM4+'[6]Республика Алтай'!BO4</f>
        <v>0</v>
      </c>
      <c r="E16" s="61">
        <v>0</v>
      </c>
    </row>
    <row r="17" spans="1:5" s="31" customFormat="1" ht="20.25" x14ac:dyDescent="0.2">
      <c r="A17" s="77" t="s">
        <v>296</v>
      </c>
      <c r="B17" s="78"/>
      <c r="C17" s="60">
        <f>'[6]Республика Алтай'!BT4+'[6]Республика Алтай'!BV4</f>
        <v>5</v>
      </c>
      <c r="D17" s="60">
        <f>'[6]Республика Алтай'!BU4+'[6]Республика Алтай'!BW4</f>
        <v>2</v>
      </c>
      <c r="E17" s="61">
        <f t="shared" si="0"/>
        <v>150</v>
      </c>
    </row>
    <row r="18" spans="1:5" s="31" customFormat="1" ht="20.25" x14ac:dyDescent="0.2">
      <c r="A18" s="77" t="s">
        <v>297</v>
      </c>
      <c r="B18" s="78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5" t="s">
        <v>298</v>
      </c>
      <c r="B20" s="75"/>
      <c r="C20" s="60">
        <f>'[6]Республика Алтай'!BX4</f>
        <v>41</v>
      </c>
      <c r="D20" s="60">
        <f>'[6]Республика Алтай'!BY4</f>
        <v>27</v>
      </c>
      <c r="E20" s="61">
        <f t="shared" ref="E20:E22" si="1">C20*100/D20-100</f>
        <v>51.851851851851848</v>
      </c>
    </row>
    <row r="21" spans="1:5" s="31" customFormat="1" ht="20.25" customHeight="1" x14ac:dyDescent="0.2">
      <c r="A21" s="77" t="s">
        <v>299</v>
      </c>
      <c r="B21" s="78"/>
      <c r="C21" s="60">
        <f>'[6]Республика Алтай'!BZ4</f>
        <v>61</v>
      </c>
      <c r="D21" s="60">
        <f>'[6]Республика Алтай'!CA4</f>
        <v>68</v>
      </c>
      <c r="E21" s="61">
        <f t="shared" si="1"/>
        <v>-10.294117647058826</v>
      </c>
    </row>
    <row r="22" spans="1:5" s="31" customFormat="1" ht="20.25" customHeight="1" x14ac:dyDescent="0.2">
      <c r="A22" s="77" t="s">
        <v>300</v>
      </c>
      <c r="B22" s="78"/>
      <c r="C22" s="60">
        <f>'[6]Республика Алтай'!CB4</f>
        <v>56</v>
      </c>
      <c r="D22" s="60">
        <f>'[6]Республика Алтай'!CC4</f>
        <v>52</v>
      </c>
      <c r="E22" s="61">
        <f t="shared" si="1"/>
        <v>7.6923076923076934</v>
      </c>
    </row>
    <row r="23" spans="1:5" s="31" customFormat="1" ht="20.25" customHeight="1" x14ac:dyDescent="0.2">
      <c r="A23" s="75" t="s">
        <v>301</v>
      </c>
      <c r="B23" s="75"/>
      <c r="C23" s="60">
        <f>'[6]Республика Алтай'!CD4</f>
        <v>0</v>
      </c>
      <c r="D23" s="60">
        <f>'[6]Республика Алтай'!CE4</f>
        <v>5</v>
      </c>
      <c r="E23" s="61">
        <f t="shared" si="0"/>
        <v>-100</v>
      </c>
    </row>
    <row r="24" spans="1:5" s="31" customFormat="1" ht="20.25" customHeight="1" x14ac:dyDescent="0.2">
      <c r="A24" s="75" t="s">
        <v>302</v>
      </c>
      <c r="B24" s="75"/>
      <c r="C24" s="60">
        <f>'[6]Республика Алтай'!CF4</f>
        <v>0</v>
      </c>
      <c r="D24" s="60">
        <f>'[6]Республика Алтай'!CG4</f>
        <v>0</v>
      </c>
      <c r="E24" s="61">
        <v>0</v>
      </c>
    </row>
    <row r="25" spans="1:5" s="31" customFormat="1" ht="20.25" customHeight="1" x14ac:dyDescent="0.2">
      <c r="A25" s="77" t="s">
        <v>303</v>
      </c>
      <c r="B25" s="78"/>
      <c r="C25" s="60">
        <f>'[6]Республика Алтай'!CJ4</f>
        <v>1</v>
      </c>
      <c r="D25" s="60">
        <f>'[6]Республика Алтай'!CK4</f>
        <v>2</v>
      </c>
      <c r="E25" s="61">
        <f t="shared" si="0"/>
        <v>-50</v>
      </c>
    </row>
    <row r="26" spans="1:5" s="31" customFormat="1" ht="20.25" customHeight="1" x14ac:dyDescent="0.2">
      <c r="A26" s="77" t="s">
        <v>304</v>
      </c>
      <c r="B26" s="78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5" t="s">
        <v>305</v>
      </c>
      <c r="B28" s="75"/>
      <c r="C28" s="60">
        <f>'[6]Республика Алтай'!CL4</f>
        <v>0</v>
      </c>
      <c r="D28" s="60">
        <f>'[6]Республика Алтай'!CM4</f>
        <v>2</v>
      </c>
      <c r="E28" s="61">
        <f t="shared" ref="E28:E30" si="2">C28*100/D28-100</f>
        <v>-100</v>
      </c>
    </row>
    <row r="29" spans="1:5" s="31" customFormat="1" ht="20.25" customHeight="1" x14ac:dyDescent="0.2">
      <c r="A29" s="77" t="s">
        <v>306</v>
      </c>
      <c r="B29" s="78"/>
      <c r="C29" s="60">
        <f>'[6]Республика Алтай'!CN4</f>
        <v>13</v>
      </c>
      <c r="D29" s="60">
        <f>'[6]Республика Алтай'!CO4</f>
        <v>10</v>
      </c>
      <c r="E29" s="61">
        <f t="shared" si="2"/>
        <v>30</v>
      </c>
    </row>
    <row r="30" spans="1:5" s="31" customFormat="1" ht="20.25" customHeight="1" x14ac:dyDescent="0.2">
      <c r="A30" s="77" t="s">
        <v>307</v>
      </c>
      <c r="B30" s="78"/>
      <c r="C30" s="60">
        <f>'[6]Республика Алтай'!CP4</f>
        <v>14</v>
      </c>
      <c r="D30" s="60">
        <f>'[6]Республика Алтай'!CQ4</f>
        <v>14</v>
      </c>
      <c r="E30" s="61">
        <f t="shared" si="2"/>
        <v>0</v>
      </c>
    </row>
    <row r="31" spans="1:5" s="31" customFormat="1" ht="20.25" customHeight="1" x14ac:dyDescent="0.2">
      <c r="A31" s="75" t="s">
        <v>308</v>
      </c>
      <c r="B31" s="75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7" t="s">
        <v>309</v>
      </c>
      <c r="B32" s="78"/>
      <c r="C32" s="60">
        <f>'[6]Республика Алтай'!CT4</f>
        <v>0</v>
      </c>
      <c r="D32" s="60">
        <f>'[6]Республика Алтай'!CU4</f>
        <v>0</v>
      </c>
      <c r="E32" s="61">
        <v>0</v>
      </c>
    </row>
    <row r="33" spans="1:5" s="31" customFormat="1" ht="20.25" customHeight="1" x14ac:dyDescent="0.2">
      <c r="A33" s="77" t="s">
        <v>310</v>
      </c>
      <c r="B33" s="78"/>
      <c r="C33" s="60">
        <f>'[6]Республика Алтай'!CX4</f>
        <v>0</v>
      </c>
      <c r="D33" s="60">
        <f>'[6]Республика Алтай'!CY4</f>
        <v>0</v>
      </c>
      <c r="E33" s="61">
        <v>0</v>
      </c>
    </row>
    <row r="34" spans="1:5" s="31" customFormat="1" ht="20.25" customHeight="1" x14ac:dyDescent="0.2">
      <c r="A34" s="77" t="s">
        <v>311</v>
      </c>
      <c r="B34" s="78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5" t="s">
        <v>312</v>
      </c>
      <c r="B36" s="75"/>
      <c r="C36" s="60">
        <f>'[6]Республика Алтай'!CZ4</f>
        <v>0</v>
      </c>
      <c r="D36" s="60">
        <f>'[6]Республика Алтай'!DA4</f>
        <v>0</v>
      </c>
      <c r="E36" s="61">
        <v>0</v>
      </c>
    </row>
    <row r="37" spans="1:5" s="31" customFormat="1" ht="20.25" customHeight="1" x14ac:dyDescent="0.2">
      <c r="A37" s="75" t="s">
        <v>313</v>
      </c>
      <c r="B37" s="75"/>
      <c r="C37" s="60">
        <f>'[6]Республика Алтай'!DB4</f>
        <v>4</v>
      </c>
      <c r="D37" s="60">
        <f>'[6]Республика Алтай'!DC4</f>
        <v>2</v>
      </c>
      <c r="E37" s="61">
        <f t="shared" ref="E37" si="3">C37*100/D37-100</f>
        <v>100</v>
      </c>
    </row>
    <row r="38" spans="1:5" s="31" customFormat="1" ht="20.25" customHeight="1" x14ac:dyDescent="0.2">
      <c r="A38" s="75" t="s">
        <v>314</v>
      </c>
      <c r="B38" s="75"/>
      <c r="C38" s="60">
        <f>'[6]Республика Алтай'!DD4</f>
        <v>5</v>
      </c>
      <c r="D38" s="60">
        <f>'[6]Республика Алтай'!DE4</f>
        <v>0</v>
      </c>
      <c r="E38" s="61">
        <v>100</v>
      </c>
    </row>
    <row r="39" spans="1:5" s="31" customFormat="1" ht="20.25" customHeight="1" x14ac:dyDescent="0.2">
      <c r="A39" s="75" t="s">
        <v>315</v>
      </c>
      <c r="B39" s="75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5" t="s">
        <v>316</v>
      </c>
      <c r="B40" s="75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5" t="s">
        <v>317</v>
      </c>
      <c r="B41" s="75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5" t="s">
        <v>318</v>
      </c>
      <c r="B42" s="75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5" t="s">
        <v>319</v>
      </c>
      <c r="B44" s="75"/>
      <c r="C44" s="60">
        <f>SUM(C4:C10)</f>
        <v>776</v>
      </c>
      <c r="D44" s="60">
        <f>SUM(D4:D10)</f>
        <v>894</v>
      </c>
      <c r="E44" s="61">
        <f t="shared" si="0"/>
        <v>-13.199105145413867</v>
      </c>
    </row>
    <row r="45" spans="1:5" s="31" customFormat="1" ht="20.25" x14ac:dyDescent="0.2">
      <c r="A45" s="75" t="s">
        <v>320</v>
      </c>
      <c r="B45" s="75"/>
      <c r="C45" s="60">
        <f>SUM(C12:C18)</f>
        <v>146</v>
      </c>
      <c r="D45" s="60">
        <f>SUM(D12:D18)</f>
        <v>123</v>
      </c>
      <c r="E45" s="61">
        <f t="shared" si="0"/>
        <v>18.699186991869922</v>
      </c>
    </row>
    <row r="46" spans="1:5" s="31" customFormat="1" ht="20.25" customHeight="1" x14ac:dyDescent="0.2">
      <c r="A46" s="75" t="s">
        <v>321</v>
      </c>
      <c r="B46" s="75"/>
      <c r="C46" s="60">
        <f>SUM(C20:C26)</f>
        <v>159</v>
      </c>
      <c r="D46" s="60">
        <f>SUM(D20:D26)</f>
        <v>154</v>
      </c>
      <c r="E46" s="61">
        <f t="shared" si="0"/>
        <v>3.2467532467532436</v>
      </c>
    </row>
    <row r="47" spans="1:5" s="31" customFormat="1" ht="20.25" customHeight="1" x14ac:dyDescent="0.2">
      <c r="A47" s="75" t="s">
        <v>322</v>
      </c>
      <c r="B47" s="75"/>
      <c r="C47" s="60">
        <f>SUM(C28:C34)</f>
        <v>27</v>
      </c>
      <c r="D47" s="60">
        <f>SUM(D28:D34)</f>
        <v>26</v>
      </c>
      <c r="E47" s="61">
        <f t="shared" si="0"/>
        <v>3.8461538461538396</v>
      </c>
    </row>
    <row r="48" spans="1:5" s="31" customFormat="1" ht="20.25" customHeight="1" x14ac:dyDescent="0.2">
      <c r="A48" s="75" t="s">
        <v>323</v>
      </c>
      <c r="B48" s="75"/>
      <c r="C48" s="60">
        <f>SUM(C36:C42)</f>
        <v>9</v>
      </c>
      <c r="D48" s="60">
        <f>SUM(D36:D42)</f>
        <v>2</v>
      </c>
      <c r="E48" s="61">
        <f t="shared" si="0"/>
        <v>350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3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61">
        <v>100</v>
      </c>
    </row>
    <row r="51" spans="1:5" s="31" customFormat="1" ht="48.75" customHeight="1" x14ac:dyDescent="0.2">
      <c r="A51" s="77" t="s">
        <v>325</v>
      </c>
      <c r="B51" s="78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8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2</v>
      </c>
      <c r="E51" s="61">
        <f t="shared" si="0"/>
        <v>300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3" t="s">
        <v>326</v>
      </c>
      <c r="B53" s="83"/>
      <c r="C53" s="66"/>
      <c r="D53" s="66"/>
      <c r="E53" s="65"/>
    </row>
    <row r="54" spans="1:5" s="31" customFormat="1" ht="15.75" x14ac:dyDescent="0.25">
      <c r="A54" s="67" t="s">
        <v>327</v>
      </c>
      <c r="B54" s="67"/>
      <c r="C54" s="66"/>
      <c r="D54" s="66"/>
      <c r="E54" s="65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январь-апрель 2024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12932</v>
      </c>
      <c r="D9" s="60">
        <f>'[1]Республика Алтай'!C4</f>
        <v>13198</v>
      </c>
      <c r="E9" s="61">
        <f t="shared" ref="E9:E14" si="0">C9*100/D9-100</f>
        <v>-2.0154568874071828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1684</v>
      </c>
      <c r="D10" s="60">
        <f>'[1]Республика Алтай'!E4</f>
        <v>1659</v>
      </c>
      <c r="E10" s="61">
        <f t="shared" si="0"/>
        <v>1.5069318866787285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1237</v>
      </c>
      <c r="D11" s="60">
        <f>'[1]Республика Алтай'!G4</f>
        <v>1244</v>
      </c>
      <c r="E11" s="61">
        <f t="shared" si="0"/>
        <v>-0.56270096463022412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818</v>
      </c>
      <c r="D12" s="60">
        <f>'[1]Республика Алтай'!I4</f>
        <v>974</v>
      </c>
      <c r="E12" s="61">
        <f t="shared" si="0"/>
        <v>-16.016427104722794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396</v>
      </c>
      <c r="D13" s="60">
        <f>'[1]Республика Алтай'!K4</f>
        <v>651</v>
      </c>
      <c r="E13" s="61">
        <f t="shared" si="0"/>
        <v>-39.170506912442399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2696</v>
      </c>
      <c r="D14" s="60">
        <f>'[1]Республика Алтай'!M4</f>
        <v>2697</v>
      </c>
      <c r="E14" s="61">
        <f t="shared" si="0"/>
        <v>-3.7078235076009491E-2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1925</v>
      </c>
      <c r="D15" s="60">
        <f>'[1]Республика Алтай'!O4</f>
        <v>1963</v>
      </c>
      <c r="E15" s="61">
        <f>C15*100/D15-100</f>
        <v>-1.9358125318390194</v>
      </c>
    </row>
    <row r="16" spans="1:137" ht="19.5" customHeight="1" x14ac:dyDescent="0.2">
      <c r="A16" s="62"/>
      <c r="B16" s="62" t="s">
        <v>101</v>
      </c>
      <c r="C16" s="63">
        <f>C15/C14*100</f>
        <v>71.402077151335305</v>
      </c>
      <c r="D16" s="63">
        <f>D15/D14*100</f>
        <v>72.78457545420838</v>
      </c>
      <c r="E16" s="64">
        <f>C16*100/D16-100</f>
        <v>-1.8994385750630016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343</v>
      </c>
      <c r="D17" s="60">
        <f>'[1]Республика Алтай'!Q4</f>
        <v>388</v>
      </c>
      <c r="E17" s="61">
        <f t="shared" ref="E17:E19" si="1">C17*100/D17-100</f>
        <v>-11.597938144329902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377</v>
      </c>
      <c r="D18" s="60">
        <f>'[1]Республика Алтай'!S4</f>
        <v>331</v>
      </c>
      <c r="E18" s="61">
        <f t="shared" si="1"/>
        <v>13.897280966767369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46</v>
      </c>
      <c r="D19" s="60">
        <f>'[1]Республика Алтай'!U4</f>
        <v>45</v>
      </c>
      <c r="E19" s="61">
        <f t="shared" si="1"/>
        <v>2.2222222222222285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43</v>
      </c>
      <c r="D20" s="60">
        <f>'[1]Республика Алтай'!W4</f>
        <v>42</v>
      </c>
      <c r="E20" s="61">
        <f>C20*100/D20-100</f>
        <v>2.3809523809523796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3694</v>
      </c>
      <c r="D23" s="60">
        <f>'[1]Республика Алтай'!Y4</f>
        <v>3626</v>
      </c>
      <c r="E23" s="61">
        <f>C23*100/D23-100</f>
        <v>1.8753447324875907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571</v>
      </c>
      <c r="D24" s="60">
        <f>'[1]Республика Алтай'!AA4</f>
        <v>549</v>
      </c>
      <c r="E24" s="61">
        <f t="shared" ref="E24:E29" si="2">C24*100/D24-100</f>
        <v>4.0072859744990836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441</v>
      </c>
      <c r="D25" s="60">
        <f>'[1]Республика Алтай'!AC4</f>
        <v>465</v>
      </c>
      <c r="E25" s="61">
        <f t="shared" si="2"/>
        <v>-5.1612903225806406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130</v>
      </c>
      <c r="D26" s="60">
        <f>'[1]Республика Алтай'!AE4</f>
        <v>139</v>
      </c>
      <c r="E26" s="61">
        <f t="shared" si="2"/>
        <v>-6.474820143884898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58</v>
      </c>
      <c r="D27" s="60">
        <f>'[1]Республика Алтай'!AG4</f>
        <v>116</v>
      </c>
      <c r="E27" s="61">
        <f t="shared" si="2"/>
        <v>-50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923</v>
      </c>
      <c r="D28" s="60">
        <f>'[1]Республика Алтай'!AI4</f>
        <v>828</v>
      </c>
      <c r="E28" s="61">
        <f t="shared" si="2"/>
        <v>11.473429951690818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466</v>
      </c>
      <c r="D29" s="60">
        <f>'[1]Республика Алтай'!AK4</f>
        <v>518</v>
      </c>
      <c r="E29" s="61">
        <f t="shared" si="2"/>
        <v>-10.038610038610045</v>
      </c>
    </row>
    <row r="30" spans="1:5" ht="19.5" customHeight="1" x14ac:dyDescent="0.2">
      <c r="A30" s="62"/>
      <c r="B30" s="62" t="s">
        <v>101</v>
      </c>
      <c r="C30" s="63">
        <f>C29/C28*100</f>
        <v>50.487540628385695</v>
      </c>
      <c r="D30" s="63">
        <f>D29/D28*100</f>
        <v>62.560386473429951</v>
      </c>
      <c r="E30" s="64">
        <f>C30*100/D30-100</f>
        <v>-19.297908030302395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44</v>
      </c>
      <c r="D31" s="60">
        <f>'[1]Республика Алтай'!AM4</f>
        <v>62</v>
      </c>
      <c r="E31" s="61">
        <f t="shared" ref="E31:E33" si="3">C31*100/D31-100</f>
        <v>-29.032258064516128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108</v>
      </c>
      <c r="D32" s="60">
        <f>'[1]Республика Алтай'!AO4</f>
        <v>104</v>
      </c>
      <c r="E32" s="61">
        <f t="shared" si="3"/>
        <v>3.8461538461538396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12</v>
      </c>
      <c r="D33" s="60">
        <f>'[1]Республика Алтай'!AQ4</f>
        <v>16</v>
      </c>
      <c r="E33" s="61">
        <f t="shared" si="3"/>
        <v>-25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13</v>
      </c>
      <c r="D34" s="60">
        <f>'[1]Республика Алтай'!AS4</f>
        <v>15</v>
      </c>
      <c r="E34" s="61">
        <f>C34*100/D34-100</f>
        <v>-13.333333333333329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январь-апрель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1538</v>
      </c>
      <c r="D4" s="60">
        <f>'[2]Республика Алтай'!C4</f>
        <v>1523</v>
      </c>
      <c r="E4" s="61">
        <f t="shared" ref="E4:E15" si="0">C4*100/D4-100</f>
        <v>0.98489822718319431</v>
      </c>
    </row>
    <row r="5" spans="1:5" ht="18.75" customHeight="1" x14ac:dyDescent="0.2">
      <c r="A5" s="68" t="s">
        <v>95</v>
      </c>
      <c r="B5" s="68"/>
      <c r="C5" s="60">
        <f>'[2]Республика Алтай'!D4</f>
        <v>74</v>
      </c>
      <c r="D5" s="60">
        <f>'[2]Республика Алтай'!E4</f>
        <v>80</v>
      </c>
      <c r="E5" s="61">
        <f t="shared" si="0"/>
        <v>-7.5</v>
      </c>
    </row>
    <row r="6" spans="1:5" ht="36.75" customHeight="1" x14ac:dyDescent="0.2">
      <c r="A6" s="68" t="s">
        <v>96</v>
      </c>
      <c r="B6" s="68"/>
      <c r="C6" s="60">
        <f>'[2]Республика Алтай'!F4</f>
        <v>74</v>
      </c>
      <c r="D6" s="60">
        <f>'[2]Республика Алтай'!G4</f>
        <v>67</v>
      </c>
      <c r="E6" s="61">
        <f t="shared" si="0"/>
        <v>10.447761194029852</v>
      </c>
    </row>
    <row r="7" spans="1:5" ht="18.75" customHeight="1" x14ac:dyDescent="0.2">
      <c r="A7" s="68" t="s">
        <v>97</v>
      </c>
      <c r="B7" s="68"/>
      <c r="C7" s="60">
        <f>'[2]Республика Алтай'!H4</f>
        <v>129</v>
      </c>
      <c r="D7" s="60">
        <f>'[2]Республика Алтай'!I4</f>
        <v>172</v>
      </c>
      <c r="E7" s="61">
        <f t="shared" si="0"/>
        <v>-25</v>
      </c>
    </row>
    <row r="8" spans="1:5" ht="42" customHeight="1" x14ac:dyDescent="0.2">
      <c r="A8" s="68" t="s">
        <v>98</v>
      </c>
      <c r="B8" s="68"/>
      <c r="C8" s="60">
        <f>'[2]Республика Алтай'!J4</f>
        <v>76</v>
      </c>
      <c r="D8" s="60">
        <f>'[2]Республика Алтай'!K4</f>
        <v>122</v>
      </c>
      <c r="E8" s="61">
        <f t="shared" si="0"/>
        <v>-37.704918032786885</v>
      </c>
    </row>
    <row r="9" spans="1:5" ht="18.75" customHeight="1" x14ac:dyDescent="0.2">
      <c r="A9" s="68" t="s">
        <v>99</v>
      </c>
      <c r="B9" s="68"/>
      <c r="C9" s="60">
        <f>'[2]Республика Алтай'!L4</f>
        <v>389</v>
      </c>
      <c r="D9" s="60">
        <f>'[2]Республика Алтай'!M4</f>
        <v>365</v>
      </c>
      <c r="E9" s="61">
        <f t="shared" si="0"/>
        <v>6.5753424657534225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258</v>
      </c>
      <c r="D10" s="60">
        <f>'[2]Республика Алтай'!O4</f>
        <v>261</v>
      </c>
      <c r="E10" s="61">
        <f t="shared" si="0"/>
        <v>-1.1494252873563227</v>
      </c>
    </row>
    <row r="11" spans="1:5" ht="19.5" customHeight="1" x14ac:dyDescent="0.2">
      <c r="A11" s="62"/>
      <c r="B11" s="62" t="s">
        <v>101</v>
      </c>
      <c r="C11" s="63">
        <f>C10/C9*100</f>
        <v>66.323907455012858</v>
      </c>
      <c r="D11" s="63">
        <f>D10/D9*100</f>
        <v>71.506849315068493</v>
      </c>
      <c r="E11" s="64">
        <f>C11*100/D11-100</f>
        <v>-7.2481753981620898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71</v>
      </c>
      <c r="D12" s="60">
        <f>'[2]Республика Алтай'!Q4</f>
        <v>62</v>
      </c>
      <c r="E12" s="61">
        <f t="shared" si="0"/>
        <v>14.516129032258064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102</v>
      </c>
      <c r="D13" s="60">
        <f>'[2]Республика Алтай'!S4</f>
        <v>70</v>
      </c>
      <c r="E13" s="61">
        <f t="shared" si="0"/>
        <v>45.714285714285722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21</v>
      </c>
      <c r="D14" s="60">
        <f>'[2]Республика Алтай'!U4</f>
        <v>16</v>
      </c>
      <c r="E14" s="61">
        <f t="shared" si="0"/>
        <v>31.25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19</v>
      </c>
      <c r="D15" s="60">
        <f>'[2]Республика Алтай'!W4</f>
        <v>14</v>
      </c>
      <c r="E15" s="61">
        <f t="shared" si="0"/>
        <v>35.714285714285722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topLeftCell="A25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январь-апрель 2024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6634</v>
      </c>
      <c r="D4" s="60">
        <f>'[3]Республика Алтай'!C4</f>
        <v>6934</v>
      </c>
      <c r="E4" s="61">
        <f t="shared" ref="E4:E10" si="0">C4*100/D4-100</f>
        <v>-4.3265070666282099</v>
      </c>
    </row>
    <row r="5" spans="1:5" ht="19.5" customHeight="1" x14ac:dyDescent="0.2">
      <c r="A5" s="68" t="s">
        <v>95</v>
      </c>
      <c r="B5" s="68"/>
      <c r="C5" s="60">
        <f>'[3]Республика Алтай'!D4</f>
        <v>878</v>
      </c>
      <c r="D5" s="60">
        <f>'[3]Республика Алтай'!E4</f>
        <v>861</v>
      </c>
      <c r="E5" s="61">
        <f t="shared" si="0"/>
        <v>1.9744483159117294</v>
      </c>
    </row>
    <row r="6" spans="1:5" ht="33.75" customHeight="1" x14ac:dyDescent="0.2">
      <c r="A6" s="68" t="s">
        <v>96</v>
      </c>
      <c r="B6" s="68"/>
      <c r="C6" s="60">
        <f>'[3]Республика Алтай'!F4</f>
        <v>596</v>
      </c>
      <c r="D6" s="60">
        <f>'[3]Республика Алтай'!G4</f>
        <v>598</v>
      </c>
      <c r="E6" s="61">
        <f t="shared" si="0"/>
        <v>-0.33444816053511772</v>
      </c>
    </row>
    <row r="7" spans="1:5" ht="19.5" customHeight="1" x14ac:dyDescent="0.2">
      <c r="A7" s="68" t="s">
        <v>97</v>
      </c>
      <c r="B7" s="68"/>
      <c r="C7" s="60">
        <f>'[3]Республика Алтай'!H4</f>
        <v>491</v>
      </c>
      <c r="D7" s="60">
        <f>'[3]Республика Алтай'!I4</f>
        <v>593</v>
      </c>
      <c r="E7" s="61">
        <f t="shared" si="0"/>
        <v>-17.200674536256329</v>
      </c>
    </row>
    <row r="8" spans="1:5" ht="35.25" customHeight="1" x14ac:dyDescent="0.2">
      <c r="A8" s="68" t="s">
        <v>98</v>
      </c>
      <c r="B8" s="68"/>
      <c r="C8" s="60">
        <f>'[3]Республика Алтай'!J4</f>
        <v>225</v>
      </c>
      <c r="D8" s="60">
        <f>'[3]Республика Алтай'!K4</f>
        <v>349</v>
      </c>
      <c r="E8" s="61">
        <f t="shared" si="0"/>
        <v>-35.530085959885383</v>
      </c>
    </row>
    <row r="9" spans="1:5" ht="19.5" customHeight="1" x14ac:dyDescent="0.2">
      <c r="A9" s="68" t="s">
        <v>99</v>
      </c>
      <c r="B9" s="68"/>
      <c r="C9" s="60">
        <f>'[3]Республика Алтай'!L4</f>
        <v>1189</v>
      </c>
      <c r="D9" s="60">
        <f>'[3]Республика Алтай'!M4</f>
        <v>1282</v>
      </c>
      <c r="E9" s="61">
        <f t="shared" si="0"/>
        <v>-7.2542901716068684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943</v>
      </c>
      <c r="D10" s="60">
        <f>'[3]Республика Алтай'!O4</f>
        <v>888</v>
      </c>
      <c r="E10" s="61">
        <f t="shared" si="0"/>
        <v>6.1936936936936888</v>
      </c>
    </row>
    <row r="11" spans="1:5" ht="19.5" customHeight="1" x14ac:dyDescent="0.2">
      <c r="A11" s="62"/>
      <c r="B11" s="62" t="s">
        <v>101</v>
      </c>
      <c r="C11" s="63">
        <f>C10/C9*100</f>
        <v>79.310344827586206</v>
      </c>
      <c r="D11" s="63">
        <f>D10/D9*100</f>
        <v>69.266770670826844</v>
      </c>
      <c r="E11" s="64">
        <f>C11*100/D11-100</f>
        <v>14.499844672258448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184</v>
      </c>
      <c r="D12" s="60">
        <f>'[3]Республика Алтай'!Q4</f>
        <v>224</v>
      </c>
      <c r="E12" s="61">
        <f t="shared" ref="E12:E15" si="1">C12*100/D12-100</f>
        <v>-17.857142857142861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165</v>
      </c>
      <c r="D13" s="60">
        <f>'[3]Республика Алтай'!S4</f>
        <v>157</v>
      </c>
      <c r="E13" s="61">
        <f t="shared" si="1"/>
        <v>5.0955414012738913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10</v>
      </c>
      <c r="D14" s="60">
        <f>'[3]Республика Алтай'!U4</f>
        <v>6</v>
      </c>
      <c r="E14" s="61">
        <f t="shared" si="1"/>
        <v>66.666666666666657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8</v>
      </c>
      <c r="D15" s="60">
        <f>'[3]Республика Алтай'!W4</f>
        <v>7</v>
      </c>
      <c r="E15" s="61">
        <f t="shared" si="1"/>
        <v>14.285714285714292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502</v>
      </c>
      <c r="D18" s="60">
        <f>'[3]Республика Алтай'!Y4</f>
        <v>480</v>
      </c>
      <c r="E18" s="61">
        <f t="shared" ref="E18:E24" si="2">C18*100/D18-100</f>
        <v>4.5833333333333286</v>
      </c>
    </row>
    <row r="19" spans="1:5" ht="20.25" x14ac:dyDescent="0.2">
      <c r="A19" s="68" t="s">
        <v>95</v>
      </c>
      <c r="B19" s="68"/>
      <c r="C19" s="60">
        <f>'[3]Республика Алтай'!Z4</f>
        <v>84</v>
      </c>
      <c r="D19" s="60">
        <f>'[3]Республика Алтай'!AA4</f>
        <v>77</v>
      </c>
      <c r="E19" s="61">
        <f t="shared" si="2"/>
        <v>9.0909090909090935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54</v>
      </c>
      <c r="D20" s="60">
        <f>'[3]Республика Алтай'!AC4</f>
        <v>42</v>
      </c>
      <c r="E20" s="61">
        <f t="shared" si="2"/>
        <v>28.571428571428584</v>
      </c>
    </row>
    <row r="21" spans="1:5" ht="20.25" x14ac:dyDescent="0.2">
      <c r="A21" s="68" t="s">
        <v>97</v>
      </c>
      <c r="B21" s="68"/>
      <c r="C21" s="60">
        <f>'[3]Республика Алтай'!AD4</f>
        <v>181</v>
      </c>
      <c r="D21" s="60">
        <f>'[3]Республика Алтай'!AE4</f>
        <v>129</v>
      </c>
      <c r="E21" s="61">
        <f t="shared" si="2"/>
        <v>40.310077519379831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109</v>
      </c>
      <c r="D22" s="60">
        <f>'[3]Республика Алтай'!AG4</f>
        <v>81</v>
      </c>
      <c r="E22" s="61">
        <f t="shared" si="2"/>
        <v>34.567901234567898</v>
      </c>
    </row>
    <row r="23" spans="1:5" ht="20.25" x14ac:dyDescent="0.2">
      <c r="A23" s="68" t="s">
        <v>99</v>
      </c>
      <c r="B23" s="68"/>
      <c r="C23" s="60">
        <f>'[3]Республика Алтай'!AH4</f>
        <v>72</v>
      </c>
      <c r="D23" s="60">
        <f>'[3]Республика Алтай'!AI4</f>
        <v>78</v>
      </c>
      <c r="E23" s="61">
        <f t="shared" si="2"/>
        <v>-7.6923076923076934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45</v>
      </c>
      <c r="D24" s="60">
        <f>'[3]Республика Алтай'!AK4</f>
        <v>46</v>
      </c>
      <c r="E24" s="61">
        <f t="shared" si="2"/>
        <v>-2.1739130434782652</v>
      </c>
    </row>
    <row r="25" spans="1:5" ht="19.5" customHeight="1" x14ac:dyDescent="0.2">
      <c r="A25" s="62"/>
      <c r="B25" s="62" t="s">
        <v>101</v>
      </c>
      <c r="C25" s="63">
        <f>C24/C23*100</f>
        <v>62.5</v>
      </c>
      <c r="D25" s="63">
        <f>D24/D23*100</f>
        <v>58.974358974358978</v>
      </c>
      <c r="E25" s="64">
        <f>C25*100/D25-100</f>
        <v>5.9782608695652044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17</v>
      </c>
      <c r="D26" s="60">
        <f>'[3]Республика Алтай'!AM4</f>
        <v>26</v>
      </c>
      <c r="E26" s="61">
        <f t="shared" ref="E26:E27" si="3">C26*100/D26-100</f>
        <v>-34.615384615384613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14</v>
      </c>
      <c r="D27" s="60">
        <f>'[3]Республика Алтай'!AO4</f>
        <v>8</v>
      </c>
      <c r="E27" s="61">
        <f t="shared" si="3"/>
        <v>75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0</v>
      </c>
      <c r="E28" s="61">
        <v>100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0</v>
      </c>
      <c r="E29" s="61">
        <v>100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1432</v>
      </c>
      <c r="D32" s="60">
        <f>'[3]Республика Алтай'!AU4</f>
        <v>1338</v>
      </c>
      <c r="E32" s="61">
        <f t="shared" ref="E32:E38" si="4">C32*100/D32-100</f>
        <v>7.0254110612854959</v>
      </c>
    </row>
    <row r="33" spans="1:5" ht="20.25" x14ac:dyDescent="0.2">
      <c r="A33" s="68" t="s">
        <v>95</v>
      </c>
      <c r="B33" s="68"/>
      <c r="C33" s="60">
        <f>'[3]Республика Алтай'!AV4</f>
        <v>79</v>
      </c>
      <c r="D33" s="60">
        <f>'[3]Республика Алтай'!AW4</f>
        <v>85</v>
      </c>
      <c r="E33" s="61">
        <f t="shared" si="4"/>
        <v>-7.058823529411768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65</v>
      </c>
      <c r="D34" s="60">
        <f>'[3]Республика Алтай'!AY4</f>
        <v>65</v>
      </c>
      <c r="E34" s="61">
        <f t="shared" si="4"/>
        <v>0</v>
      </c>
    </row>
    <row r="35" spans="1:5" ht="20.25" x14ac:dyDescent="0.2">
      <c r="A35" s="68" t="s">
        <v>97</v>
      </c>
      <c r="B35" s="68"/>
      <c r="C35" s="60">
        <f>'[3]Республика Алтай'!AZ4</f>
        <v>90</v>
      </c>
      <c r="D35" s="60">
        <f>'[3]Республика Алтай'!BA4</f>
        <v>106</v>
      </c>
      <c r="E35" s="61">
        <f t="shared" si="4"/>
        <v>-15.094339622641513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44</v>
      </c>
      <c r="D36" s="60">
        <f>'[3]Республика Алтай'!BC4</f>
        <v>62</v>
      </c>
      <c r="E36" s="61">
        <f t="shared" si="4"/>
        <v>-29.032258064516128</v>
      </c>
    </row>
    <row r="37" spans="1:5" ht="20.25" x14ac:dyDescent="0.2">
      <c r="A37" s="68" t="s">
        <v>99</v>
      </c>
      <c r="B37" s="68"/>
      <c r="C37" s="60">
        <f>'[3]Республика Алтай'!BD4</f>
        <v>495</v>
      </c>
      <c r="D37" s="60">
        <f>'[3]Республика Алтай'!BE4</f>
        <v>444</v>
      </c>
      <c r="E37" s="61">
        <f t="shared" si="4"/>
        <v>11.486486486486484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331</v>
      </c>
      <c r="D38" s="60">
        <f>'[3]Республика Алтай'!BG4</f>
        <v>254</v>
      </c>
      <c r="E38" s="61">
        <f t="shared" si="4"/>
        <v>30.314960629921273</v>
      </c>
    </row>
    <row r="39" spans="1:5" ht="19.5" customHeight="1" x14ac:dyDescent="0.2">
      <c r="A39" s="62"/>
      <c r="B39" s="62" t="s">
        <v>101</v>
      </c>
      <c r="C39" s="63">
        <f>C38/C37*100</f>
        <v>66.868686868686865</v>
      </c>
      <c r="D39" s="63">
        <f>D38/D37*100</f>
        <v>57.207207207207212</v>
      </c>
      <c r="E39" s="64">
        <f>C39*100/D39-100</f>
        <v>16.88857074683844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51</v>
      </c>
      <c r="D40" s="60">
        <f>'[3]Республика Алтай'!BI4</f>
        <v>56</v>
      </c>
      <c r="E40" s="61">
        <f t="shared" ref="E40:E43" si="5">C40*100/D40-100</f>
        <v>-8.9285714285714306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69</v>
      </c>
      <c r="D41" s="60">
        <f>'[3]Республика Алтай'!BK4</f>
        <v>64</v>
      </c>
      <c r="E41" s="61">
        <f t="shared" si="5"/>
        <v>7.8125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4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3</v>
      </c>
      <c r="E43" s="61">
        <f t="shared" si="5"/>
        <v>-100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январь-апрель 2024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1943</v>
      </c>
      <c r="D4" s="60">
        <f>'[4]Республика Алтай'!C4</f>
        <v>1598</v>
      </c>
      <c r="E4" s="61">
        <f t="shared" ref="E4:E10" si="0">C4*100/D4-100</f>
        <v>21.58948685857321</v>
      </c>
    </row>
    <row r="5" spans="1:5" ht="20.25" x14ac:dyDescent="0.2">
      <c r="A5" s="68" t="s">
        <v>95</v>
      </c>
      <c r="B5" s="68"/>
      <c r="C5" s="60">
        <f>'[4]Республика Алтай'!D4</f>
        <v>286</v>
      </c>
      <c r="D5" s="60">
        <f>'[4]Республика Алтай'!E4</f>
        <v>270</v>
      </c>
      <c r="E5" s="61">
        <f t="shared" si="0"/>
        <v>5.9259259259259238</v>
      </c>
    </row>
    <row r="6" spans="1:5" ht="32.25" customHeight="1" x14ac:dyDescent="0.2">
      <c r="A6" s="68" t="s">
        <v>96</v>
      </c>
      <c r="B6" s="68"/>
      <c r="C6" s="60">
        <f>'[4]Республика Алтай'!F4</f>
        <v>238</v>
      </c>
      <c r="D6" s="60">
        <f>'[4]Республика Алтай'!G4</f>
        <v>201</v>
      </c>
      <c r="E6" s="61">
        <f t="shared" si="0"/>
        <v>18.407960199004975</v>
      </c>
    </row>
    <row r="7" spans="1:5" ht="20.25" x14ac:dyDescent="0.2">
      <c r="A7" s="68" t="s">
        <v>97</v>
      </c>
      <c r="B7" s="68"/>
      <c r="C7" s="60">
        <f>'[4]Республика Алтай'!H4</f>
        <v>19</v>
      </c>
      <c r="D7" s="60">
        <f>'[4]Республика Алтай'!I4</f>
        <v>27</v>
      </c>
      <c r="E7" s="61">
        <f t="shared" si="0"/>
        <v>-29.629629629629633</v>
      </c>
    </row>
    <row r="8" spans="1:5" ht="30" customHeight="1" x14ac:dyDescent="0.2">
      <c r="A8" s="68" t="s">
        <v>98</v>
      </c>
      <c r="B8" s="68"/>
      <c r="C8" s="60">
        <f>'[4]Республика Алтай'!J4</f>
        <v>9</v>
      </c>
      <c r="D8" s="60">
        <f>'[4]Республика Алтай'!K4</f>
        <v>23</v>
      </c>
      <c r="E8" s="61">
        <f t="shared" si="0"/>
        <v>-60.869565217391305</v>
      </c>
    </row>
    <row r="9" spans="1:5" ht="20.25" x14ac:dyDescent="0.2">
      <c r="A9" s="68" t="s">
        <v>99</v>
      </c>
      <c r="B9" s="68"/>
      <c r="C9" s="60">
        <f>'[4]Республика Алтай'!L4</f>
        <v>436</v>
      </c>
      <c r="D9" s="60">
        <f>'[4]Республика Алтай'!M4</f>
        <v>294</v>
      </c>
      <c r="E9" s="61">
        <f t="shared" si="0"/>
        <v>48.299319727891145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223</v>
      </c>
      <c r="D10" s="60">
        <f>'[4]Республика Алтай'!O4</f>
        <v>211</v>
      </c>
      <c r="E10" s="61">
        <f t="shared" si="0"/>
        <v>5.6872037914691873</v>
      </c>
    </row>
    <row r="11" spans="1:5" ht="19.5" customHeight="1" x14ac:dyDescent="0.2">
      <c r="A11" s="62"/>
      <c r="B11" s="62" t="s">
        <v>101</v>
      </c>
      <c r="C11" s="63">
        <f>C10/C9*100</f>
        <v>51.146788990825684</v>
      </c>
      <c r="D11" s="63">
        <f>D10/D9*100</f>
        <v>71.768707482993193</v>
      </c>
      <c r="E11" s="64">
        <f>C11*100/D11-100</f>
        <v>-28.733857993825822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24</v>
      </c>
      <c r="D12" s="60">
        <f>'[4]Республика Алтай'!Q4</f>
        <v>25</v>
      </c>
      <c r="E12" s="61">
        <f t="shared" ref="E12:E15" si="1">C12*100/D12-100</f>
        <v>-4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66</v>
      </c>
      <c r="D13" s="60">
        <f>'[4]Республика Алтай'!S4</f>
        <v>59</v>
      </c>
      <c r="E13" s="61">
        <f t="shared" si="1"/>
        <v>11.86440677966101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2</v>
      </c>
      <c r="E14" s="61">
        <f t="shared" si="1"/>
        <v>-50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2</v>
      </c>
      <c r="E15" s="61">
        <f t="shared" si="1"/>
        <v>-50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2577</v>
      </c>
      <c r="D19" s="60">
        <f>'[4]Республика Алтай'!Y4</f>
        <v>2673</v>
      </c>
      <c r="E19" s="61">
        <f t="shared" ref="E19:E25" si="2">C19*100/D19-100</f>
        <v>-3.5914702581369227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270</v>
      </c>
      <c r="D20" s="60">
        <f>'[4]Республика Алтай'!AA4</f>
        <v>243</v>
      </c>
      <c r="E20" s="61">
        <f t="shared" si="2"/>
        <v>11.111111111111114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155</v>
      </c>
      <c r="D21" s="60">
        <f>'[4]Республика Алтай'!AC4</f>
        <v>183</v>
      </c>
      <c r="E21" s="61">
        <f t="shared" si="2"/>
        <v>-15.300546448087431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194</v>
      </c>
      <c r="D22" s="60">
        <f>'[4]Республика Алтай'!AE4</f>
        <v>247</v>
      </c>
      <c r="E22" s="61">
        <f t="shared" si="2"/>
        <v>-21.457489878542503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54</v>
      </c>
      <c r="D23" s="60">
        <f>'[4]Республика Алтай'!AG4</f>
        <v>125</v>
      </c>
      <c r="E23" s="61">
        <f t="shared" si="2"/>
        <v>-56.8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541</v>
      </c>
      <c r="D24" s="60">
        <f>'[4]Республика Алтай'!AI4</f>
        <v>484</v>
      </c>
      <c r="E24" s="61">
        <f t="shared" si="2"/>
        <v>11.776859504132233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451</v>
      </c>
      <c r="D25" s="60">
        <f>'[4]Республика Алтай'!AK4</f>
        <v>434</v>
      </c>
      <c r="E25" s="61">
        <f t="shared" si="2"/>
        <v>3.917050691244242</v>
      </c>
    </row>
    <row r="26" spans="1:5" ht="19.5" customHeight="1" x14ac:dyDescent="0.2">
      <c r="A26" s="62"/>
      <c r="B26" s="62" t="s">
        <v>101</v>
      </c>
      <c r="C26" s="63">
        <f>C25/C24*100</f>
        <v>83.364140480591502</v>
      </c>
      <c r="D26" s="63">
        <f>D25/D24*100</f>
        <v>89.669421487603302</v>
      </c>
      <c r="E26" s="64">
        <f>C26*100/D26-100</f>
        <v>-7.0316958695707541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48</v>
      </c>
      <c r="D27" s="60">
        <f>'[4]Республика Алтай'!AM4</f>
        <v>61</v>
      </c>
      <c r="E27" s="61">
        <f t="shared" ref="E27:E30" si="3">C27*100/D27-100</f>
        <v>-21.311475409836063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53</v>
      </c>
      <c r="D28" s="60">
        <f>'[4]Республика Алтай'!AO4</f>
        <v>36</v>
      </c>
      <c r="E28" s="61">
        <f t="shared" si="3"/>
        <v>47.222222222222229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5</v>
      </c>
      <c r="D29" s="60">
        <f>'[4]Республика Алтай'!AQ4</f>
        <v>4</v>
      </c>
      <c r="E29" s="61">
        <f t="shared" si="3"/>
        <v>25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5</v>
      </c>
      <c r="D30" s="60">
        <f>'[4]Республика Алтай'!AS4</f>
        <v>5</v>
      </c>
      <c r="E30" s="61">
        <f t="shared" si="3"/>
        <v>0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27</vt:i4>
      </vt:variant>
    </vt:vector>
  </HeadingPairs>
  <TitlesOfParts>
    <vt:vector size="39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2024-05-17T03:13:00Z</dcterms:modified>
</cp:coreProperties>
</file>