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052024\Ведомственная статистика\"/>
    </mc:Choice>
  </mc:AlternateContent>
  <xr:revisionPtr revIDLastSave="0" documentId="13_ncr:1_{F26E734C-8F64-46CD-96FA-CF9593110C77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E51" i="13" s="1"/>
  <c r="C51" i="13"/>
  <c r="D50" i="13"/>
  <c r="C50" i="13"/>
  <c r="D42" i="13"/>
  <c r="C42" i="13"/>
  <c r="D41" i="13"/>
  <c r="C41" i="13"/>
  <c r="D40" i="13"/>
  <c r="C40" i="13"/>
  <c r="D39" i="13"/>
  <c r="C39" i="13"/>
  <c r="C48" i="13" s="1"/>
  <c r="D38" i="13"/>
  <c r="C38" i="13"/>
  <c r="D37" i="13"/>
  <c r="C37" i="13"/>
  <c r="E37" i="13" s="1"/>
  <c r="D36" i="13"/>
  <c r="D48" i="13" s="1"/>
  <c r="C36" i="13"/>
  <c r="D34" i="13"/>
  <c r="C34" i="13"/>
  <c r="D33" i="13"/>
  <c r="C33" i="13"/>
  <c r="D32" i="13"/>
  <c r="C32" i="13"/>
  <c r="D31" i="13"/>
  <c r="C31" i="13"/>
  <c r="E30" i="13"/>
  <c r="D30" i="13"/>
  <c r="C30" i="13"/>
  <c r="D29" i="13"/>
  <c r="C29" i="13"/>
  <c r="E29" i="13" s="1"/>
  <c r="D28" i="13"/>
  <c r="D47" i="13" s="1"/>
  <c r="C28" i="13"/>
  <c r="E28" i="13" s="1"/>
  <c r="D26" i="13"/>
  <c r="C26" i="13"/>
  <c r="D25" i="13"/>
  <c r="C25" i="13"/>
  <c r="E25" i="13" s="1"/>
  <c r="D24" i="13"/>
  <c r="C24" i="13"/>
  <c r="E23" i="13"/>
  <c r="D23" i="13"/>
  <c r="C23" i="13"/>
  <c r="D22" i="13"/>
  <c r="C22" i="13"/>
  <c r="E22" i="13" s="1"/>
  <c r="D21" i="13"/>
  <c r="C21" i="13"/>
  <c r="E21" i="13" s="1"/>
  <c r="D20" i="13"/>
  <c r="D46" i="13" s="1"/>
  <c r="C20" i="13"/>
  <c r="C46" i="13" s="1"/>
  <c r="E46" i="13" s="1"/>
  <c r="E18" i="13"/>
  <c r="D18" i="13"/>
  <c r="C18" i="13"/>
  <c r="D17" i="13"/>
  <c r="C17" i="13"/>
  <c r="E17" i="13" s="1"/>
  <c r="D16" i="13"/>
  <c r="C16" i="13"/>
  <c r="D15" i="13"/>
  <c r="C15" i="13"/>
  <c r="D14" i="13"/>
  <c r="C14" i="13"/>
  <c r="E14" i="13" s="1"/>
  <c r="E13" i="13"/>
  <c r="D13" i="13"/>
  <c r="C13" i="13"/>
  <c r="E12" i="13"/>
  <c r="D12" i="13"/>
  <c r="D45" i="13" s="1"/>
  <c r="C12" i="13"/>
  <c r="C45" i="13" s="1"/>
  <c r="E45" i="13" s="1"/>
  <c r="D10" i="13"/>
  <c r="C10" i="13"/>
  <c r="E10" i="13" s="1"/>
  <c r="D9" i="13"/>
  <c r="C9" i="13"/>
  <c r="E9" i="13" s="1"/>
  <c r="E8" i="13"/>
  <c r="D8" i="13"/>
  <c r="C8" i="13"/>
  <c r="E7" i="13"/>
  <c r="D7" i="13"/>
  <c r="C7" i="13"/>
  <c r="D6" i="13"/>
  <c r="C6" i="13"/>
  <c r="E6" i="13" s="1"/>
  <c r="D5" i="13"/>
  <c r="C5" i="13"/>
  <c r="E5" i="13" s="1"/>
  <c r="E4" i="13"/>
  <c r="D4" i="13"/>
  <c r="D44" i="13" s="1"/>
  <c r="C4" i="13"/>
  <c r="A1" i="13"/>
  <c r="E48" i="13" l="1"/>
  <c r="C44" i="13"/>
  <c r="E44" i="13" s="1"/>
  <c r="C47" i="13"/>
  <c r="E47" i="13" s="1"/>
  <c r="E20" i="13"/>
  <c r="D24" i="11" l="1"/>
  <c r="C24" i="11"/>
  <c r="C23" i="11"/>
  <c r="E22" i="11"/>
  <c r="D22" i="11"/>
  <c r="C22" i="11"/>
  <c r="D21" i="11"/>
  <c r="E21" i="11" s="1"/>
  <c r="C21" i="11"/>
  <c r="D20" i="11"/>
  <c r="C20" i="11"/>
  <c r="E20" i="11" s="1"/>
  <c r="D19" i="11"/>
  <c r="C19" i="11"/>
  <c r="E19" i="11" s="1"/>
  <c r="E18" i="11"/>
  <c r="D18" i="11"/>
  <c r="C18" i="11"/>
  <c r="D15" i="11"/>
  <c r="E15" i="11" s="1"/>
  <c r="C15" i="11"/>
  <c r="D14" i="11"/>
  <c r="C14" i="11"/>
  <c r="E14" i="11" s="1"/>
  <c r="D13" i="11"/>
  <c r="C13" i="11"/>
  <c r="E13" i="11" s="1"/>
  <c r="E12" i="11"/>
  <c r="D12" i="11"/>
  <c r="C12" i="11"/>
  <c r="D11" i="11"/>
  <c r="E11" i="11" s="1"/>
  <c r="C11" i="11"/>
  <c r="D10" i="11"/>
  <c r="C10" i="11"/>
  <c r="E10" i="11" s="1"/>
  <c r="D9" i="11"/>
  <c r="C9" i="11"/>
  <c r="E9" i="11" s="1"/>
  <c r="E8" i="11"/>
  <c r="D8" i="11"/>
  <c r="C8" i="11"/>
  <c r="D7" i="11"/>
  <c r="E7" i="11" s="1"/>
  <c r="C7" i="11"/>
  <c r="D6" i="11"/>
  <c r="C6" i="11"/>
  <c r="E6" i="11" s="1"/>
  <c r="D5" i="11"/>
  <c r="C5" i="11"/>
  <c r="E5" i="11" s="1"/>
  <c r="E4" i="11"/>
  <c r="D4" i="11"/>
  <c r="C4" i="11"/>
  <c r="A1" i="11"/>
  <c r="D23" i="11" l="1"/>
  <c r="E23" i="11" s="1"/>
  <c r="E30" i="9" l="1"/>
  <c r="D30" i="9"/>
  <c r="C30" i="9"/>
  <c r="E29" i="9"/>
  <c r="D29" i="9"/>
  <c r="C29" i="9"/>
  <c r="D28" i="9"/>
  <c r="C28" i="9"/>
  <c r="E28" i="9" s="1"/>
  <c r="D27" i="9"/>
  <c r="C27" i="9"/>
  <c r="E27" i="9" s="1"/>
  <c r="E25" i="9"/>
  <c r="D25" i="9"/>
  <c r="D26" i="9" s="1"/>
  <c r="C25" i="9"/>
  <c r="C26" i="9" s="1"/>
  <c r="D24" i="9"/>
  <c r="C24" i="9"/>
  <c r="E24" i="9" s="1"/>
  <c r="D23" i="9"/>
  <c r="C23" i="9"/>
  <c r="E23" i="9" s="1"/>
  <c r="E22" i="9"/>
  <c r="D22" i="9"/>
  <c r="C22" i="9"/>
  <c r="E21" i="9"/>
  <c r="D21" i="9"/>
  <c r="C21" i="9"/>
  <c r="D20" i="9"/>
  <c r="C20" i="9"/>
  <c r="E20" i="9" s="1"/>
  <c r="D19" i="9"/>
  <c r="C19" i="9"/>
  <c r="E19" i="9" s="1"/>
  <c r="E15" i="9"/>
  <c r="D15" i="9"/>
  <c r="C15" i="9"/>
  <c r="E14" i="9"/>
  <c r="D14" i="9"/>
  <c r="C14" i="9"/>
  <c r="D13" i="9"/>
  <c r="C13" i="9"/>
  <c r="E13" i="9" s="1"/>
  <c r="D12" i="9"/>
  <c r="C12" i="9"/>
  <c r="E12" i="9" s="1"/>
  <c r="E10" i="9"/>
  <c r="D10" i="9"/>
  <c r="D11" i="9" s="1"/>
  <c r="C10" i="9"/>
  <c r="C11" i="9" s="1"/>
  <c r="E11" i="9" s="1"/>
  <c r="D9" i="9"/>
  <c r="C9" i="9"/>
  <c r="E9" i="9" s="1"/>
  <c r="D8" i="9"/>
  <c r="C8" i="9"/>
  <c r="E8" i="9" s="1"/>
  <c r="E7" i="9"/>
  <c r="D7" i="9"/>
  <c r="C7" i="9"/>
  <c r="E6" i="9"/>
  <c r="D6" i="9"/>
  <c r="C6" i="9"/>
  <c r="D5" i="9"/>
  <c r="C5" i="9"/>
  <c r="E5" i="9" s="1"/>
  <c r="D4" i="9"/>
  <c r="C4" i="9"/>
  <c r="E4" i="9" s="1"/>
  <c r="A1" i="9"/>
  <c r="E26" i="9" l="1"/>
  <c r="D43" i="7" l="1"/>
  <c r="E43" i="7" s="1"/>
  <c r="C43" i="7"/>
  <c r="E42" i="7"/>
  <c r="D42" i="7"/>
  <c r="C42" i="7"/>
  <c r="D41" i="7"/>
  <c r="C41" i="7"/>
  <c r="E41" i="7" s="1"/>
  <c r="D40" i="7"/>
  <c r="C40" i="7"/>
  <c r="E40" i="7" s="1"/>
  <c r="E38" i="7"/>
  <c r="D38" i="7"/>
  <c r="D39" i="7" s="1"/>
  <c r="C38" i="7"/>
  <c r="C39" i="7" s="1"/>
  <c r="E39" i="7" s="1"/>
  <c r="D37" i="7"/>
  <c r="C37" i="7"/>
  <c r="E37" i="7" s="1"/>
  <c r="D36" i="7"/>
  <c r="C36" i="7"/>
  <c r="E36" i="7" s="1"/>
  <c r="E35" i="7"/>
  <c r="D35" i="7"/>
  <c r="C35" i="7"/>
  <c r="E34" i="7"/>
  <c r="D34" i="7"/>
  <c r="C34" i="7"/>
  <c r="D33" i="7"/>
  <c r="C33" i="7"/>
  <c r="E33" i="7" s="1"/>
  <c r="D32" i="7"/>
  <c r="C32" i="7"/>
  <c r="E32" i="7" s="1"/>
  <c r="E29" i="7"/>
  <c r="D29" i="7"/>
  <c r="C29" i="7"/>
  <c r="E28" i="7"/>
  <c r="D28" i="7"/>
  <c r="C28" i="7"/>
  <c r="D27" i="7"/>
  <c r="C27" i="7"/>
  <c r="E27" i="7" s="1"/>
  <c r="D26" i="7"/>
  <c r="C26" i="7"/>
  <c r="E26" i="7" s="1"/>
  <c r="E24" i="7"/>
  <c r="D24" i="7"/>
  <c r="D25" i="7" s="1"/>
  <c r="C24" i="7"/>
  <c r="C25" i="7" s="1"/>
  <c r="E25" i="7" s="1"/>
  <c r="D23" i="7"/>
  <c r="C23" i="7"/>
  <c r="E23" i="7" s="1"/>
  <c r="D22" i="7"/>
  <c r="C22" i="7"/>
  <c r="E22" i="7" s="1"/>
  <c r="E21" i="7"/>
  <c r="D21" i="7"/>
  <c r="C21" i="7"/>
  <c r="E20" i="7"/>
  <c r="D20" i="7"/>
  <c r="C20" i="7"/>
  <c r="D19" i="7"/>
  <c r="C19" i="7"/>
  <c r="E19" i="7" s="1"/>
  <c r="D18" i="7"/>
  <c r="C18" i="7"/>
  <c r="E18" i="7" s="1"/>
  <c r="E15" i="7"/>
  <c r="D15" i="7"/>
  <c r="C15" i="7"/>
  <c r="E14" i="7"/>
  <c r="D14" i="7"/>
  <c r="C14" i="7"/>
  <c r="D13" i="7"/>
  <c r="C13" i="7"/>
  <c r="E13" i="7" s="1"/>
  <c r="D12" i="7"/>
  <c r="C12" i="7"/>
  <c r="E12" i="7" s="1"/>
  <c r="E10" i="7"/>
  <c r="D10" i="7"/>
  <c r="D11" i="7" s="1"/>
  <c r="C10" i="7"/>
  <c r="C11" i="7" s="1"/>
  <c r="E11" i="7" s="1"/>
  <c r="D9" i="7"/>
  <c r="C9" i="7"/>
  <c r="E9" i="7" s="1"/>
  <c r="D8" i="7"/>
  <c r="C8" i="7"/>
  <c r="E8" i="7" s="1"/>
  <c r="E7" i="7"/>
  <c r="D7" i="7"/>
  <c r="C7" i="7"/>
  <c r="E6" i="7"/>
  <c r="D6" i="7"/>
  <c r="C6" i="7"/>
  <c r="D5" i="7"/>
  <c r="C5" i="7"/>
  <c r="E5" i="7" s="1"/>
  <c r="D4" i="7"/>
  <c r="C4" i="7"/>
  <c r="E4" i="7" s="1"/>
  <c r="A1" i="7"/>
  <c r="D15" i="5" l="1"/>
  <c r="C15" i="5"/>
  <c r="E15" i="5" s="1"/>
  <c r="E14" i="5"/>
  <c r="D14" i="5"/>
  <c r="C14" i="5"/>
  <c r="D13" i="5"/>
  <c r="E13" i="5" s="1"/>
  <c r="C13" i="5"/>
  <c r="D12" i="5"/>
  <c r="C12" i="5"/>
  <c r="E12" i="5" s="1"/>
  <c r="C11" i="5"/>
  <c r="E10" i="5"/>
  <c r="D10" i="5"/>
  <c r="C10" i="5"/>
  <c r="D9" i="5"/>
  <c r="D11" i="5" s="1"/>
  <c r="C9" i="5"/>
  <c r="D8" i="5"/>
  <c r="C8" i="5"/>
  <c r="E8" i="5" s="1"/>
  <c r="D7" i="5"/>
  <c r="C7" i="5"/>
  <c r="E7" i="5" s="1"/>
  <c r="E6" i="5"/>
  <c r="D6" i="5"/>
  <c r="C6" i="5"/>
  <c r="D5" i="5"/>
  <c r="E5" i="5" s="1"/>
  <c r="C5" i="5"/>
  <c r="D4" i="5"/>
  <c r="C4" i="5"/>
  <c r="E4" i="5" s="1"/>
  <c r="A1" i="5"/>
  <c r="E11" i="5" l="1"/>
  <c r="E9" i="5"/>
  <c r="D34" i="3" l="1"/>
  <c r="E34" i="3" s="1"/>
  <c r="C34" i="3"/>
  <c r="E33" i="3"/>
  <c r="D33" i="3"/>
  <c r="C33" i="3"/>
  <c r="D32" i="3"/>
  <c r="C32" i="3"/>
  <c r="E32" i="3" s="1"/>
  <c r="D31" i="3"/>
  <c r="C31" i="3"/>
  <c r="E31" i="3" s="1"/>
  <c r="E29" i="3"/>
  <c r="D29" i="3"/>
  <c r="D30" i="3" s="1"/>
  <c r="C29" i="3"/>
  <c r="C30" i="3" s="1"/>
  <c r="E30" i="3" s="1"/>
  <c r="D28" i="3"/>
  <c r="C28" i="3"/>
  <c r="E28" i="3" s="1"/>
  <c r="D27" i="3"/>
  <c r="C27" i="3"/>
  <c r="E27" i="3" s="1"/>
  <c r="D26" i="3"/>
  <c r="E26" i="3" s="1"/>
  <c r="C26" i="3"/>
  <c r="E25" i="3"/>
  <c r="D25" i="3"/>
  <c r="C25" i="3"/>
  <c r="D24" i="3"/>
  <c r="C24" i="3"/>
  <c r="E24" i="3" s="1"/>
  <c r="D23" i="3"/>
  <c r="C23" i="3"/>
  <c r="E23" i="3" s="1"/>
  <c r="D20" i="3"/>
  <c r="E20" i="3" s="1"/>
  <c r="C20" i="3"/>
  <c r="E19" i="3"/>
  <c r="D19" i="3"/>
  <c r="C19" i="3"/>
  <c r="D18" i="3"/>
  <c r="C18" i="3"/>
  <c r="E18" i="3" s="1"/>
  <c r="D17" i="3"/>
  <c r="C17" i="3"/>
  <c r="E17" i="3" s="1"/>
  <c r="E15" i="3"/>
  <c r="D15" i="3"/>
  <c r="D16" i="3" s="1"/>
  <c r="C15" i="3"/>
  <c r="C16" i="3" s="1"/>
  <c r="E16" i="3" s="1"/>
  <c r="D14" i="3"/>
  <c r="C14" i="3"/>
  <c r="E14" i="3" s="1"/>
  <c r="D13" i="3"/>
  <c r="C13" i="3"/>
  <c r="E13" i="3" s="1"/>
  <c r="D12" i="3"/>
  <c r="E12" i="3" s="1"/>
  <c r="C12" i="3"/>
  <c r="E11" i="3"/>
  <c r="D11" i="3"/>
  <c r="C11" i="3"/>
  <c r="D10" i="3"/>
  <c r="C10" i="3"/>
  <c r="E10" i="3" s="1"/>
  <c r="D9" i="3"/>
  <c r="C9" i="3"/>
  <c r="E9" i="3" s="1"/>
  <c r="A5" i="3"/>
  <c r="A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B0FD5BE3-67CD-4E41-BC13-7CB246A37961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153EC17D-8E32-40D9-8DE2-D04221E7E32C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C8422713-134D-40F8-BC0D-2FAE9491F20D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E7E2B0C7-AC3D-45A5-8FD2-F616F5B7DC5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15597306-68DA-4D9D-A6DD-3D5B5B71410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69D4DCD2-B9C0-4F37-B2AB-7C23DD288590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9734E5BB-69AB-4E34-AA68-B70F5B9827A1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A0BD2D6F-68C0-41E2-B263-5496881B064A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3485B518-5AF1-4707-87EB-455635B7A557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<sst xmlns="http://schemas.openxmlformats.org/spreadsheetml/2006/main" count="625" uniqueCount="329">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</sst>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5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5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5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5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5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5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январь-май 2024</v>
          </cell>
        </row>
        <row r="4">
          <cell r="A4" t="str">
            <v>Республика Алтай</v>
          </cell>
          <cell r="B4">
            <v>14902</v>
          </cell>
          <cell r="C4">
            <v>15245</v>
          </cell>
          <cell r="D4">
            <v>1947</v>
          </cell>
          <cell r="E4">
            <v>1959</v>
          </cell>
          <cell r="F4">
            <v>1473</v>
          </cell>
          <cell r="G4">
            <v>1570</v>
          </cell>
          <cell r="H4">
            <v>957</v>
          </cell>
          <cell r="I4">
            <v>1197</v>
          </cell>
          <cell r="J4">
            <v>558</v>
          </cell>
          <cell r="K4">
            <v>894</v>
          </cell>
          <cell r="L4">
            <v>3167</v>
          </cell>
          <cell r="M4">
            <v>3167</v>
          </cell>
          <cell r="N4">
            <v>2355</v>
          </cell>
          <cell r="O4">
            <v>2381</v>
          </cell>
          <cell r="P4">
            <v>435</v>
          </cell>
          <cell r="Q4">
            <v>467</v>
          </cell>
          <cell r="R4">
            <v>483</v>
          </cell>
          <cell r="S4">
            <v>353</v>
          </cell>
          <cell r="T4">
            <v>54</v>
          </cell>
          <cell r="U4">
            <v>56</v>
          </cell>
          <cell r="V4">
            <v>52</v>
          </cell>
          <cell r="W4">
            <v>55</v>
          </cell>
          <cell r="X4">
            <v>4329</v>
          </cell>
          <cell r="Y4">
            <v>4421</v>
          </cell>
          <cell r="Z4">
            <v>678</v>
          </cell>
          <cell r="AA4">
            <v>663</v>
          </cell>
          <cell r="AB4">
            <v>514</v>
          </cell>
          <cell r="AC4">
            <v>559</v>
          </cell>
          <cell r="AD4">
            <v>163</v>
          </cell>
          <cell r="AE4">
            <v>179</v>
          </cell>
          <cell r="AF4">
            <v>80</v>
          </cell>
          <cell r="AG4">
            <v>147</v>
          </cell>
          <cell r="AH4">
            <v>1046</v>
          </cell>
          <cell r="AI4">
            <v>1016</v>
          </cell>
          <cell r="AJ4">
            <v>594</v>
          </cell>
          <cell r="AK4">
            <v>607</v>
          </cell>
          <cell r="AL4">
            <v>57</v>
          </cell>
          <cell r="AM4">
            <v>68</v>
          </cell>
          <cell r="AN4">
            <v>138</v>
          </cell>
          <cell r="AO4">
            <v>118</v>
          </cell>
          <cell r="AP4">
            <v>14</v>
          </cell>
          <cell r="AQ4">
            <v>19</v>
          </cell>
          <cell r="AR4">
            <v>15</v>
          </cell>
          <cell r="AS4">
            <v>18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январь-май 2024</v>
          </cell>
        </row>
        <row r="4">
          <cell r="B4">
            <v>1716</v>
          </cell>
          <cell r="C4">
            <v>1781</v>
          </cell>
          <cell r="D4">
            <v>91</v>
          </cell>
          <cell r="E4">
            <v>93</v>
          </cell>
          <cell r="F4">
            <v>88</v>
          </cell>
          <cell r="G4">
            <v>87</v>
          </cell>
          <cell r="H4">
            <v>158</v>
          </cell>
          <cell r="I4">
            <v>243</v>
          </cell>
          <cell r="J4">
            <v>83</v>
          </cell>
          <cell r="K4">
            <v>157</v>
          </cell>
          <cell r="L4">
            <v>436</v>
          </cell>
          <cell r="M4">
            <v>399</v>
          </cell>
          <cell r="N4">
            <v>327</v>
          </cell>
          <cell r="O4">
            <v>322</v>
          </cell>
          <cell r="P4">
            <v>99</v>
          </cell>
          <cell r="Q4">
            <v>85</v>
          </cell>
          <cell r="R4">
            <v>109</v>
          </cell>
          <cell r="S4">
            <v>74</v>
          </cell>
          <cell r="T4">
            <v>23</v>
          </cell>
          <cell r="U4">
            <v>21</v>
          </cell>
          <cell r="V4">
            <v>21</v>
          </cell>
          <cell r="W4">
            <v>18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январь-май 2024</v>
          </cell>
        </row>
        <row r="4">
          <cell r="B4">
            <v>7542</v>
          </cell>
          <cell r="C4">
            <v>7810</v>
          </cell>
          <cell r="D4">
            <v>1013</v>
          </cell>
          <cell r="E4">
            <v>1028</v>
          </cell>
          <cell r="F4">
            <v>719</v>
          </cell>
          <cell r="G4">
            <v>767</v>
          </cell>
          <cell r="H4">
            <v>546</v>
          </cell>
          <cell r="I4">
            <v>677</v>
          </cell>
          <cell r="J4">
            <v>344</v>
          </cell>
          <cell r="K4">
            <v>508</v>
          </cell>
          <cell r="L4">
            <v>1418</v>
          </cell>
          <cell r="M4">
            <v>1500</v>
          </cell>
          <cell r="N4">
            <v>1105</v>
          </cell>
          <cell r="O4">
            <v>1067</v>
          </cell>
          <cell r="P4">
            <v>216</v>
          </cell>
          <cell r="Q4">
            <v>268</v>
          </cell>
          <cell r="R4">
            <v>222</v>
          </cell>
          <cell r="S4">
            <v>161</v>
          </cell>
          <cell r="T4">
            <v>14</v>
          </cell>
          <cell r="U4">
            <v>9</v>
          </cell>
          <cell r="V4">
            <v>13</v>
          </cell>
          <cell r="W4">
            <v>12</v>
          </cell>
          <cell r="X4">
            <v>589</v>
          </cell>
          <cell r="Y4">
            <v>550</v>
          </cell>
          <cell r="Z4">
            <v>104</v>
          </cell>
          <cell r="AA4">
            <v>99</v>
          </cell>
          <cell r="AB4">
            <v>65</v>
          </cell>
          <cell r="AC4">
            <v>64</v>
          </cell>
          <cell r="AD4">
            <v>190</v>
          </cell>
          <cell r="AE4">
            <v>137</v>
          </cell>
          <cell r="AF4">
            <v>181</v>
          </cell>
          <cell r="AG4">
            <v>110</v>
          </cell>
          <cell r="AH4">
            <v>85</v>
          </cell>
          <cell r="AI4">
            <v>96</v>
          </cell>
          <cell r="AJ4">
            <v>49</v>
          </cell>
          <cell r="AK4">
            <v>58</v>
          </cell>
          <cell r="AL4">
            <v>22</v>
          </cell>
          <cell r="AM4">
            <v>28</v>
          </cell>
          <cell r="AN4">
            <v>15</v>
          </cell>
          <cell r="AO4">
            <v>8</v>
          </cell>
          <cell r="AP4">
            <v>1</v>
          </cell>
          <cell r="AQ4">
            <v>1</v>
          </cell>
          <cell r="AR4">
            <v>1</v>
          </cell>
          <cell r="AS4">
            <v>1</v>
          </cell>
          <cell r="AT4">
            <v>1685</v>
          </cell>
          <cell r="AU4">
            <v>1583</v>
          </cell>
          <cell r="AV4">
            <v>88</v>
          </cell>
          <cell r="AW4">
            <v>97</v>
          </cell>
          <cell r="AX4">
            <v>76</v>
          </cell>
          <cell r="AY4">
            <v>77</v>
          </cell>
          <cell r="AZ4">
            <v>104</v>
          </cell>
          <cell r="BA4">
            <v>141</v>
          </cell>
          <cell r="BB4">
            <v>65</v>
          </cell>
          <cell r="BC4">
            <v>82</v>
          </cell>
          <cell r="BD4">
            <v>564</v>
          </cell>
          <cell r="BE4">
            <v>518</v>
          </cell>
          <cell r="BF4">
            <v>379</v>
          </cell>
          <cell r="BG4">
            <v>287</v>
          </cell>
          <cell r="BH4">
            <v>60</v>
          </cell>
          <cell r="BI4">
            <v>69</v>
          </cell>
          <cell r="BJ4">
            <v>85</v>
          </cell>
          <cell r="BK4">
            <v>65</v>
          </cell>
          <cell r="BL4">
            <v>0</v>
          </cell>
          <cell r="BM4">
            <v>5</v>
          </cell>
          <cell r="BN4">
            <v>0</v>
          </cell>
          <cell r="BO4">
            <v>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январь-май 2024</v>
          </cell>
        </row>
        <row r="4">
          <cell r="B4">
            <v>2136</v>
          </cell>
          <cell r="C4">
            <v>1863</v>
          </cell>
          <cell r="D4">
            <v>320</v>
          </cell>
          <cell r="E4">
            <v>302</v>
          </cell>
          <cell r="F4">
            <v>268</v>
          </cell>
          <cell r="G4">
            <v>227</v>
          </cell>
          <cell r="H4">
            <v>19</v>
          </cell>
          <cell r="I4">
            <v>36</v>
          </cell>
          <cell r="J4">
            <v>10</v>
          </cell>
          <cell r="K4">
            <v>24</v>
          </cell>
          <cell r="L4">
            <v>476</v>
          </cell>
          <cell r="M4">
            <v>347</v>
          </cell>
          <cell r="N4">
            <v>272</v>
          </cell>
          <cell r="O4">
            <v>244</v>
          </cell>
          <cell r="P4">
            <v>35</v>
          </cell>
          <cell r="Q4">
            <v>34</v>
          </cell>
          <cell r="R4">
            <v>81</v>
          </cell>
          <cell r="S4">
            <v>62</v>
          </cell>
          <cell r="T4">
            <v>1</v>
          </cell>
          <cell r="U4">
            <v>3</v>
          </cell>
          <cell r="V4">
            <v>1</v>
          </cell>
          <cell r="W4">
            <v>3</v>
          </cell>
          <cell r="X4">
            <v>2956</v>
          </cell>
          <cell r="Y4">
            <v>2986</v>
          </cell>
          <cell r="Z4">
            <v>288</v>
          </cell>
          <cell r="AA4">
            <v>277</v>
          </cell>
          <cell r="AB4">
            <v>226</v>
          </cell>
          <cell r="AC4">
            <v>215</v>
          </cell>
          <cell r="AD4">
            <v>209</v>
          </cell>
          <cell r="AE4">
            <v>297</v>
          </cell>
          <cell r="AF4">
            <v>103</v>
          </cell>
          <cell r="AG4">
            <v>226</v>
          </cell>
          <cell r="AH4">
            <v>648</v>
          </cell>
          <cell r="AI4">
            <v>575</v>
          </cell>
          <cell r="AJ4">
            <v>537</v>
          </cell>
          <cell r="AK4">
            <v>510</v>
          </cell>
          <cell r="AL4">
            <v>60</v>
          </cell>
          <cell r="AM4">
            <v>66</v>
          </cell>
          <cell r="AN4">
            <v>72</v>
          </cell>
          <cell r="AO4">
            <v>41</v>
          </cell>
          <cell r="AP4">
            <v>9</v>
          </cell>
          <cell r="AQ4">
            <v>5</v>
          </cell>
          <cell r="AR4">
            <v>10</v>
          </cell>
          <cell r="AS4">
            <v>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январь-май 2024</v>
          </cell>
        </row>
        <row r="4">
          <cell r="B4">
            <v>3903</v>
          </cell>
          <cell r="C4">
            <v>3700</v>
          </cell>
          <cell r="D4">
            <v>2320</v>
          </cell>
          <cell r="E4">
            <v>2278</v>
          </cell>
          <cell r="F4">
            <v>662</v>
          </cell>
          <cell r="G4">
            <v>640</v>
          </cell>
          <cell r="H4">
            <v>624</v>
          </cell>
          <cell r="I4">
            <v>583</v>
          </cell>
          <cell r="J4">
            <v>128</v>
          </cell>
          <cell r="K4">
            <v>125</v>
          </cell>
          <cell r="L4">
            <v>255</v>
          </cell>
          <cell r="M4">
            <v>224</v>
          </cell>
          <cell r="N4">
            <v>177</v>
          </cell>
          <cell r="O4">
            <v>161</v>
          </cell>
          <cell r="P4">
            <v>7</v>
          </cell>
          <cell r="Q4">
            <v>12</v>
          </cell>
          <cell r="R4">
            <v>1226</v>
          </cell>
          <cell r="S4">
            <v>1167</v>
          </cell>
          <cell r="T4">
            <v>22</v>
          </cell>
          <cell r="U4">
            <v>32</v>
          </cell>
          <cell r="V4">
            <v>279</v>
          </cell>
          <cell r="W4">
            <v>260</v>
          </cell>
          <cell r="X4">
            <v>77</v>
          </cell>
          <cell r="Y4">
            <v>81</v>
          </cell>
          <cell r="Z4">
            <v>200</v>
          </cell>
          <cell r="AA4">
            <v>220</v>
          </cell>
          <cell r="AB4">
            <v>8</v>
          </cell>
          <cell r="AC4">
            <v>20</v>
          </cell>
          <cell r="AD4">
            <v>52</v>
          </cell>
          <cell r="AE4">
            <v>45</v>
          </cell>
          <cell r="AF4">
            <v>41</v>
          </cell>
          <cell r="AG4">
            <v>49</v>
          </cell>
          <cell r="AH4">
            <v>0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январь-май 2024</v>
          </cell>
        </row>
        <row r="4">
          <cell r="B4">
            <v>113</v>
          </cell>
          <cell r="C4">
            <v>113</v>
          </cell>
          <cell r="D4">
            <v>4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0</v>
          </cell>
          <cell r="J4">
            <v>341</v>
          </cell>
          <cell r="K4">
            <v>427</v>
          </cell>
          <cell r="L4">
            <v>3</v>
          </cell>
          <cell r="M4">
            <v>8</v>
          </cell>
          <cell r="N4">
            <v>8</v>
          </cell>
          <cell r="O4">
            <v>7</v>
          </cell>
          <cell r="P4">
            <v>5</v>
          </cell>
          <cell r="Q4">
            <v>4</v>
          </cell>
          <cell r="R4">
            <v>431</v>
          </cell>
          <cell r="S4">
            <v>508</v>
          </cell>
          <cell r="T4">
            <v>0</v>
          </cell>
          <cell r="U4">
            <v>0</v>
          </cell>
          <cell r="V4">
            <v>6</v>
          </cell>
          <cell r="W4">
            <v>5</v>
          </cell>
          <cell r="X4">
            <v>1</v>
          </cell>
          <cell r="Y4">
            <v>0</v>
          </cell>
          <cell r="Z4">
            <v>1</v>
          </cell>
          <cell r="AA4">
            <v>5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1</v>
          </cell>
          <cell r="AP4">
            <v>0</v>
          </cell>
          <cell r="AQ4">
            <v>0</v>
          </cell>
          <cell r="AR4">
            <v>50</v>
          </cell>
          <cell r="AS4">
            <v>44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23</v>
          </cell>
          <cell r="AY4">
            <v>15</v>
          </cell>
          <cell r="AZ4">
            <v>0</v>
          </cell>
          <cell r="BA4">
            <v>0</v>
          </cell>
          <cell r="BB4">
            <v>47</v>
          </cell>
          <cell r="BC4">
            <v>22</v>
          </cell>
          <cell r="BD4">
            <v>0</v>
          </cell>
          <cell r="BE4">
            <v>0</v>
          </cell>
          <cell r="BF4">
            <v>103</v>
          </cell>
          <cell r="BG4">
            <v>107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2</v>
          </cell>
          <cell r="BT4">
            <v>0</v>
          </cell>
          <cell r="BU4">
            <v>0</v>
          </cell>
          <cell r="BV4">
            <v>6</v>
          </cell>
          <cell r="BW4">
            <v>3</v>
          </cell>
          <cell r="BX4">
            <v>47</v>
          </cell>
          <cell r="BY4">
            <v>33</v>
          </cell>
          <cell r="BZ4">
            <v>70</v>
          </cell>
          <cell r="CA4">
            <v>80</v>
          </cell>
          <cell r="CB4">
            <v>67</v>
          </cell>
          <cell r="CC4">
            <v>79</v>
          </cell>
          <cell r="CD4">
            <v>1</v>
          </cell>
          <cell r="CE4">
            <v>5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1</v>
          </cell>
          <cell r="CK4">
            <v>2</v>
          </cell>
          <cell r="CL4">
            <v>1</v>
          </cell>
          <cell r="CM4">
            <v>3</v>
          </cell>
          <cell r="CN4">
            <v>16</v>
          </cell>
          <cell r="CO4">
            <v>12</v>
          </cell>
          <cell r="CP4">
            <v>16</v>
          </cell>
          <cell r="CQ4">
            <v>19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5</v>
          </cell>
          <cell r="DC4">
            <v>4</v>
          </cell>
          <cell r="DD4">
            <v>5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3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8</v>
          </cell>
          <cell r="EC4">
            <v>1</v>
          </cell>
          <cell r="ED4">
            <v>0</v>
          </cell>
          <cell r="EE4">
            <v>1</v>
          </cell>
          <cell r="EF4">
            <v>2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1" xr16:uid="{A43BF88A-F344-4DCA-BE5B-84CC3D53525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8" xr16:uid="{CDAB900E-CED2-4089-9856-F781FA8A6489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29" xr16:uid="{00000000-0016-0000-0100-000000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5E13D9E1-C39F-4E82-BA90-E76053393383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2" xr16:uid="{91B4E607-247B-4249-A248-A88771C59095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9" xr16:uid="{38F42010-4EA8-4B82-9C09-0FF9FBDA7802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E0EB9FA4-8476-4083-A72A-DC6743F09896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3" xr16:uid="{413EDDD4-6D9C-407F-9576-1D2FD2ECE9F8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0" xr16:uid="{61136B82-FCD1-4197-949A-47BBC1A640FE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7" xr16:uid="{C27C4630-3DA3-412E-8EAE-FBE1B9F1253D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.xml"/><Relationship Id="rId3" Type="http://schemas.openxmlformats.org/officeDocument/2006/relationships/queryTable" Target="../queryTables/queryTable10.xml"/><Relationship Id="rId7" Type="http://schemas.openxmlformats.org/officeDocument/2006/relationships/queryTable" Target="../queryTables/queryTable14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3.xml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Relationship Id="rId9" Type="http://schemas.openxmlformats.org/officeDocument/2006/relationships/queryTable" Target="../queryTables/queryTable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1.xml"/><Relationship Id="rId5" Type="http://schemas.openxmlformats.org/officeDocument/2006/relationships/queryTable" Target="../queryTables/queryTable20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70" t="s">
        <v>90</v>
      </c>
      <c r="B3" s="70"/>
      <c r="C3" s="70"/>
      <c r="D3" s="70"/>
      <c r="E3" s="70"/>
    </row>
    <row r="4" spans="1:137" ht="23.25" customHeight="1" x14ac:dyDescent="0.2">
      <c r="A4" s="70" t="str">
        <f>'[1]Республика Алтай'!A1</f>
        <v>январь-май 2024</v>
      </c>
      <c r="B4" s="70"/>
      <c r="C4" s="70"/>
      <c r="D4" s="70"/>
      <c r="E4" s="70"/>
    </row>
    <row r="5" spans="1:137" ht="22.15" customHeight="1" x14ac:dyDescent="0.2">
      <c r="A5" s="70" t="str">
        <f>'[1]Республика Алтай'!A4</f>
        <v>Республика Алтай</v>
      </c>
      <c r="B5" s="70"/>
      <c r="C5" s="70"/>
      <c r="D5" s="70"/>
      <c r="E5" s="70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1" t="s">
        <v>91</v>
      </c>
      <c r="B7" s="71"/>
      <c r="C7" s="71"/>
      <c r="D7" s="71"/>
      <c r="E7" s="71"/>
    </row>
    <row r="8" spans="1:137" ht="25.5" customHeight="1" x14ac:dyDescent="0.2">
      <c r="A8" s="69" t="s">
        <v>92</v>
      </c>
      <c r="B8" s="69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14902</v>
      </c>
      <c r="D9" s="60">
        <f>'[1]Республика Алтай'!C4</f>
        <v>15245</v>
      </c>
      <c r="E9" s="61">
        <f t="shared" ref="E9:E14" si="0">C9*100/D9-100</f>
        <v>-2.2499180059035808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1947</v>
      </c>
      <c r="D10" s="60">
        <f>'[1]Республика Алтай'!E4</f>
        <v>1959</v>
      </c>
      <c r="E10" s="61">
        <f t="shared" si="0"/>
        <v>-0.6125574272588068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1473</v>
      </c>
      <c r="D11" s="60">
        <f>'[1]Республика Алтай'!G4</f>
        <v>1570</v>
      </c>
      <c r="E11" s="61">
        <f t="shared" si="0"/>
        <v>-6.1783439490445886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957</v>
      </c>
      <c r="D12" s="60">
        <f>'[1]Республика Алтай'!I4</f>
        <v>1197</v>
      </c>
      <c r="E12" s="61">
        <f t="shared" si="0"/>
        <v>-20.050125313283203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558</v>
      </c>
      <c r="D13" s="60">
        <f>'[1]Республика Алтай'!K4</f>
        <v>894</v>
      </c>
      <c r="E13" s="61">
        <f t="shared" si="0"/>
        <v>-37.583892617449663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3167</v>
      </c>
      <c r="D14" s="60">
        <f>'[1]Республика Алтай'!M4</f>
        <v>3167</v>
      </c>
      <c r="E14" s="61">
        <f t="shared" si="0"/>
        <v>0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2355</v>
      </c>
      <c r="D15" s="60">
        <f>'[1]Республика Алтай'!O4</f>
        <v>2381</v>
      </c>
      <c r="E15" s="61">
        <f>C15*100/D15-100</f>
        <v>-1.0919781604367955</v>
      </c>
    </row>
    <row r="16" spans="1:137" ht="19.5" customHeight="1" x14ac:dyDescent="0.2">
      <c r="A16" s="62"/>
      <c r="B16" s="62" t="s">
        <v>101</v>
      </c>
      <c r="C16" s="63">
        <f>C15/C14*100</f>
        <v>74.360593621724021</v>
      </c>
      <c r="D16" s="63">
        <f>D15/D14*100</f>
        <v>75.181559835806752</v>
      </c>
      <c r="E16" s="64">
        <f>C16*100/D16-100</f>
        <v>-1.0919781604367955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435</v>
      </c>
      <c r="D17" s="60">
        <f>'[1]Республика Алтай'!Q4</f>
        <v>467</v>
      </c>
      <c r="E17" s="61">
        <f t="shared" ref="E17:E19" si="1">C17*100/D17-100</f>
        <v>-6.8522483940042775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483</v>
      </c>
      <c r="D18" s="60">
        <f>'[1]Республика Алтай'!S4</f>
        <v>353</v>
      </c>
      <c r="E18" s="61">
        <f t="shared" si="1"/>
        <v>36.827195467422086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54</v>
      </c>
      <c r="D19" s="60">
        <f>'[1]Республика Алтай'!U4</f>
        <v>56</v>
      </c>
      <c r="E19" s="61">
        <f t="shared" si="1"/>
        <v>-3.5714285714285694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52</v>
      </c>
      <c r="D20" s="60">
        <f>'[1]Республика Алтай'!W4</f>
        <v>55</v>
      </c>
      <c r="E20" s="61">
        <f>C20*100/D20-100</f>
        <v>-5.4545454545454533</v>
      </c>
    </row>
    <row r="21" spans="1:5" s="14" customFormat="1" ht="24.75" customHeight="1" x14ac:dyDescent="0.2">
      <c r="A21" s="69" t="s">
        <v>106</v>
      </c>
      <c r="B21" s="69"/>
      <c r="C21" s="69"/>
      <c r="D21" s="69"/>
      <c r="E21" s="69"/>
    </row>
    <row r="22" spans="1:5" ht="25.5" customHeight="1" x14ac:dyDescent="0.2">
      <c r="A22" s="69" t="s">
        <v>92</v>
      </c>
      <c r="B22" s="69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4329</v>
      </c>
      <c r="D23" s="60">
        <f>'[1]Республика Алтай'!Y4</f>
        <v>4421</v>
      </c>
      <c r="E23" s="61">
        <f>C23*100/D23-100</f>
        <v>-2.0809771544899291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678</v>
      </c>
      <c r="D24" s="60">
        <f>'[1]Республика Алтай'!AA4</f>
        <v>663</v>
      </c>
      <c r="E24" s="61">
        <f t="shared" ref="E24:E29" si="2">C24*100/D24-100</f>
        <v>2.2624434389140333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514</v>
      </c>
      <c r="D25" s="60">
        <f>'[1]Республика Алтай'!AC4</f>
        <v>559</v>
      </c>
      <c r="E25" s="61">
        <f t="shared" si="2"/>
        <v>-8.0500894454382887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163</v>
      </c>
      <c r="D26" s="60">
        <f>'[1]Республика Алтай'!AE4</f>
        <v>179</v>
      </c>
      <c r="E26" s="61">
        <f t="shared" si="2"/>
        <v>-8.9385474860335137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80</v>
      </c>
      <c r="D27" s="60">
        <f>'[1]Республика Алтай'!AG4</f>
        <v>147</v>
      </c>
      <c r="E27" s="61">
        <f t="shared" si="2"/>
        <v>-45.57823129251701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1046</v>
      </c>
      <c r="D28" s="60">
        <f>'[1]Республика Алтай'!AI4</f>
        <v>1016</v>
      </c>
      <c r="E28" s="61">
        <f t="shared" si="2"/>
        <v>2.9527559055118076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594</v>
      </c>
      <c r="D29" s="60">
        <f>'[1]Республика Алтай'!AK4</f>
        <v>607</v>
      </c>
      <c r="E29" s="61">
        <f t="shared" si="2"/>
        <v>-2.141680395387155</v>
      </c>
    </row>
    <row r="30" spans="1:5" ht="19.5" customHeight="1" x14ac:dyDescent="0.2">
      <c r="A30" s="62"/>
      <c r="B30" s="62" t="s">
        <v>101</v>
      </c>
      <c r="C30" s="63">
        <f>C29/C28*100</f>
        <v>56.787762906309744</v>
      </c>
      <c r="D30" s="63">
        <f>D29/D28*100</f>
        <v>59.744094488188978</v>
      </c>
      <c r="E30" s="64">
        <f>C30*100/D30-100</f>
        <v>-4.9483243611026353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57</v>
      </c>
      <c r="D31" s="60">
        <f>'[1]Республика Алтай'!AM4</f>
        <v>68</v>
      </c>
      <c r="E31" s="61">
        <f t="shared" ref="E31:E33" si="3">C31*100/D31-100</f>
        <v>-16.17647058823529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138</v>
      </c>
      <c r="D32" s="60">
        <f>'[1]Республика Алтай'!AO4</f>
        <v>118</v>
      </c>
      <c r="E32" s="61">
        <f t="shared" si="3"/>
        <v>16.949152542372886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14</v>
      </c>
      <c r="D33" s="60">
        <f>'[1]Республика Алтай'!AQ4</f>
        <v>19</v>
      </c>
      <c r="E33" s="61">
        <f t="shared" si="3"/>
        <v>-26.315789473684205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15</v>
      </c>
      <c r="D34" s="60">
        <f>'[1]Республика Алтай'!AS4</f>
        <v>18</v>
      </c>
      <c r="E34" s="61">
        <f>C34*100/D34-100</f>
        <v>-16.666666666666671</v>
      </c>
    </row>
  </sheetData>
  <mergeCells count="29"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9:B29"/>
    <mergeCell ref="A31:B31"/>
    <mergeCell ref="A32:B32"/>
    <mergeCell ref="A33:B33"/>
    <mergeCell ref="A34:B3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январь-май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1716</v>
      </c>
      <c r="D4" s="60">
        <f>'[2]Республика Алтай'!C4</f>
        <v>1781</v>
      </c>
      <c r="E4" s="61">
        <f t="shared" ref="E4:E15" si="0">C4*100/D4-100</f>
        <v>-3.649635036496349</v>
      </c>
    </row>
    <row r="5" spans="1:5" ht="18.75" customHeight="1" x14ac:dyDescent="0.2">
      <c r="A5" s="68" t="s">
        <v>95</v>
      </c>
      <c r="B5" s="68"/>
      <c r="C5" s="60">
        <f>'[2]Республика Алтай'!D4</f>
        <v>91</v>
      </c>
      <c r="D5" s="60">
        <f>'[2]Республика Алтай'!E4</f>
        <v>93</v>
      </c>
      <c r="E5" s="61">
        <f t="shared" si="0"/>
        <v>-2.1505376344086073</v>
      </c>
    </row>
    <row r="6" spans="1:5" ht="36.75" customHeight="1" x14ac:dyDescent="0.2">
      <c r="A6" s="68" t="s">
        <v>96</v>
      </c>
      <c r="B6" s="68"/>
      <c r="C6" s="60">
        <f>'[2]Республика Алтай'!F4</f>
        <v>88</v>
      </c>
      <c r="D6" s="60">
        <f>'[2]Республика Алтай'!G4</f>
        <v>87</v>
      </c>
      <c r="E6" s="61">
        <f t="shared" si="0"/>
        <v>1.1494252873563227</v>
      </c>
    </row>
    <row r="7" spans="1:5" ht="18.75" customHeight="1" x14ac:dyDescent="0.2">
      <c r="A7" s="68" t="s">
        <v>97</v>
      </c>
      <c r="B7" s="68"/>
      <c r="C7" s="60">
        <f>'[2]Республика Алтай'!H4</f>
        <v>158</v>
      </c>
      <c r="D7" s="60">
        <f>'[2]Республика Алтай'!I4</f>
        <v>243</v>
      </c>
      <c r="E7" s="61">
        <f t="shared" si="0"/>
        <v>-34.97942386831275</v>
      </c>
    </row>
    <row r="8" spans="1:5" ht="42" customHeight="1" x14ac:dyDescent="0.2">
      <c r="A8" s="68" t="s">
        <v>98</v>
      </c>
      <c r="B8" s="68"/>
      <c r="C8" s="60">
        <f>'[2]Республика Алтай'!J4</f>
        <v>83</v>
      </c>
      <c r="D8" s="60">
        <f>'[2]Республика Алтай'!K4</f>
        <v>157</v>
      </c>
      <c r="E8" s="61">
        <f t="shared" si="0"/>
        <v>-47.133757961783438</v>
      </c>
    </row>
    <row r="9" spans="1:5" ht="18.75" customHeight="1" x14ac:dyDescent="0.2">
      <c r="A9" s="68" t="s">
        <v>99</v>
      </c>
      <c r="B9" s="68"/>
      <c r="C9" s="60">
        <f>'[2]Республика Алтай'!L4</f>
        <v>436</v>
      </c>
      <c r="D9" s="60">
        <f>'[2]Республика Алтай'!M4</f>
        <v>399</v>
      </c>
      <c r="E9" s="61">
        <f t="shared" si="0"/>
        <v>9.2731829573934874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327</v>
      </c>
      <c r="D10" s="60">
        <f>'[2]Республика Алтай'!O4</f>
        <v>322</v>
      </c>
      <c r="E10" s="61">
        <f t="shared" si="0"/>
        <v>1.5527950310558936</v>
      </c>
    </row>
    <row r="11" spans="1:5" ht="19.5" customHeight="1" x14ac:dyDescent="0.2">
      <c r="A11" s="62"/>
      <c r="B11" s="62" t="s">
        <v>101</v>
      </c>
      <c r="C11" s="63">
        <f>C10/C9*100</f>
        <v>75</v>
      </c>
      <c r="D11" s="63">
        <f>D10/D9*100</f>
        <v>80.701754385964904</v>
      </c>
      <c r="E11" s="64">
        <f>C11*100/D11-100</f>
        <v>-7.0652173913043441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99</v>
      </c>
      <c r="D12" s="60">
        <f>'[2]Республика Алтай'!Q4</f>
        <v>85</v>
      </c>
      <c r="E12" s="61">
        <f t="shared" si="0"/>
        <v>16.470588235294116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109</v>
      </c>
      <c r="D13" s="60">
        <f>'[2]Республика Алтай'!S4</f>
        <v>74</v>
      </c>
      <c r="E13" s="61">
        <f t="shared" si="0"/>
        <v>47.297297297297291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23</v>
      </c>
      <c r="D14" s="60">
        <f>'[2]Республика Алтай'!U4</f>
        <v>21</v>
      </c>
      <c r="E14" s="61">
        <f t="shared" si="0"/>
        <v>9.5238095238095184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21</v>
      </c>
      <c r="D15" s="60">
        <f>'[2]Республика Алтай'!W4</f>
        <v>18</v>
      </c>
      <c r="E15" s="61">
        <f t="shared" si="0"/>
        <v>16.666666666666671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январь-май 2024</v>
      </c>
      <c r="B1" s="72"/>
      <c r="C1" s="72"/>
      <c r="D1" s="72"/>
      <c r="E1" s="72"/>
    </row>
    <row r="2" spans="1:5" ht="21" customHeight="1" x14ac:dyDescent="0.2">
      <c r="A2" s="70" t="s">
        <v>152</v>
      </c>
      <c r="B2" s="70"/>
      <c r="C2" s="70"/>
      <c r="D2" s="70"/>
      <c r="E2" s="70"/>
    </row>
    <row r="3" spans="1:5" ht="21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7542</v>
      </c>
      <c r="D4" s="60">
        <f>'[3]Республика Алтай'!C4</f>
        <v>7810</v>
      </c>
      <c r="E4" s="61">
        <f t="shared" ref="E4:E10" si="0">C4*100/D4-100</f>
        <v>-3.4314980793854062</v>
      </c>
    </row>
    <row r="5" spans="1:5" ht="19.5" customHeight="1" x14ac:dyDescent="0.2">
      <c r="A5" s="68" t="s">
        <v>95</v>
      </c>
      <c r="B5" s="68"/>
      <c r="C5" s="60">
        <f>'[3]Республика Алтай'!D4</f>
        <v>1013</v>
      </c>
      <c r="D5" s="60">
        <f>'[3]Республика Алтай'!E4</f>
        <v>1028</v>
      </c>
      <c r="E5" s="61">
        <f t="shared" si="0"/>
        <v>-1.4591439688716008</v>
      </c>
    </row>
    <row r="6" spans="1:5" ht="33.75" customHeight="1" x14ac:dyDescent="0.2">
      <c r="A6" s="68" t="s">
        <v>96</v>
      </c>
      <c r="B6" s="68"/>
      <c r="C6" s="60">
        <f>'[3]Республика Алтай'!F4</f>
        <v>719</v>
      </c>
      <c r="D6" s="60">
        <f>'[3]Республика Алтай'!G4</f>
        <v>767</v>
      </c>
      <c r="E6" s="61">
        <f t="shared" si="0"/>
        <v>-6.2581486310299823</v>
      </c>
    </row>
    <row r="7" spans="1:5" ht="19.5" customHeight="1" x14ac:dyDescent="0.2">
      <c r="A7" s="68" t="s">
        <v>97</v>
      </c>
      <c r="B7" s="68"/>
      <c r="C7" s="60">
        <f>'[3]Республика Алтай'!H4</f>
        <v>546</v>
      </c>
      <c r="D7" s="60">
        <f>'[3]Республика Алтай'!I4</f>
        <v>677</v>
      </c>
      <c r="E7" s="61">
        <f t="shared" si="0"/>
        <v>-19.350073855243721</v>
      </c>
    </row>
    <row r="8" spans="1:5" ht="35.25" customHeight="1" x14ac:dyDescent="0.2">
      <c r="A8" s="68" t="s">
        <v>98</v>
      </c>
      <c r="B8" s="68"/>
      <c r="C8" s="60">
        <f>'[3]Республика Алтай'!J4</f>
        <v>344</v>
      </c>
      <c r="D8" s="60">
        <f>'[3]Республика Алтай'!K4</f>
        <v>508</v>
      </c>
      <c r="E8" s="61">
        <f t="shared" si="0"/>
        <v>-32.28346456692914</v>
      </c>
    </row>
    <row r="9" spans="1:5" ht="19.5" customHeight="1" x14ac:dyDescent="0.2">
      <c r="A9" s="68" t="s">
        <v>99</v>
      </c>
      <c r="B9" s="68"/>
      <c r="C9" s="60">
        <f>'[3]Республика Алтай'!L4</f>
        <v>1418</v>
      </c>
      <c r="D9" s="60">
        <f>'[3]Республика Алтай'!M4</f>
        <v>1500</v>
      </c>
      <c r="E9" s="61">
        <f t="shared" si="0"/>
        <v>-5.4666666666666686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1105</v>
      </c>
      <c r="D10" s="60">
        <f>'[3]Республика Алтай'!O4</f>
        <v>1067</v>
      </c>
      <c r="E10" s="61">
        <f t="shared" si="0"/>
        <v>3.5613870665417124</v>
      </c>
    </row>
    <row r="11" spans="1:5" ht="19.5" customHeight="1" x14ac:dyDescent="0.2">
      <c r="A11" s="62"/>
      <c r="B11" s="62" t="s">
        <v>101</v>
      </c>
      <c r="C11" s="63">
        <f>C10/C9*100</f>
        <v>77.926657263751764</v>
      </c>
      <c r="D11" s="63">
        <f>D10/D9*100</f>
        <v>71.13333333333334</v>
      </c>
      <c r="E11" s="64">
        <f>C11*100/D11-100</f>
        <v>9.5501273623501817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216</v>
      </c>
      <c r="D12" s="60">
        <f>'[3]Республика Алтай'!Q4</f>
        <v>268</v>
      </c>
      <c r="E12" s="61">
        <f t="shared" ref="E12:E15" si="1">C12*100/D12-100</f>
        <v>-19.402985074626869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222</v>
      </c>
      <c r="D13" s="60">
        <f>'[3]Республика Алтай'!S4</f>
        <v>161</v>
      </c>
      <c r="E13" s="61">
        <f t="shared" si="1"/>
        <v>37.888198757763973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14</v>
      </c>
      <c r="D14" s="60">
        <f>'[3]Республика Алтай'!U4</f>
        <v>9</v>
      </c>
      <c r="E14" s="61">
        <f t="shared" si="1"/>
        <v>55.555555555555543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13</v>
      </c>
      <c r="D15" s="60">
        <f>'[3]Республика Алтай'!W4</f>
        <v>12</v>
      </c>
      <c r="E15" s="61">
        <f t="shared" si="1"/>
        <v>8.3333333333333286</v>
      </c>
    </row>
    <row r="16" spans="1:5" ht="15.75" x14ac:dyDescent="0.2">
      <c r="A16" s="69" t="s">
        <v>153</v>
      </c>
      <c r="B16" s="69"/>
      <c r="C16" s="69"/>
      <c r="D16" s="69"/>
      <c r="E16" s="69"/>
    </row>
    <row r="17" spans="1:5" ht="25.5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589</v>
      </c>
      <c r="D18" s="60">
        <f>'[3]Республика Алтай'!Y4</f>
        <v>550</v>
      </c>
      <c r="E18" s="61">
        <f t="shared" ref="E18:E24" si="2">C18*100/D18-100</f>
        <v>7.0909090909090935</v>
      </c>
    </row>
    <row r="19" spans="1:5" ht="20.25" x14ac:dyDescent="0.2">
      <c r="A19" s="68" t="s">
        <v>95</v>
      </c>
      <c r="B19" s="68"/>
      <c r="C19" s="60">
        <f>'[3]Республика Алтай'!Z4</f>
        <v>104</v>
      </c>
      <c r="D19" s="60">
        <f>'[3]Республика Алтай'!AA4</f>
        <v>99</v>
      </c>
      <c r="E19" s="61">
        <f t="shared" si="2"/>
        <v>5.0505050505050519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65</v>
      </c>
      <c r="D20" s="60">
        <f>'[3]Республика Алтай'!AC4</f>
        <v>64</v>
      </c>
      <c r="E20" s="61">
        <f t="shared" si="2"/>
        <v>1.5625</v>
      </c>
    </row>
    <row r="21" spans="1:5" ht="20.25" x14ac:dyDescent="0.2">
      <c r="A21" s="68" t="s">
        <v>97</v>
      </c>
      <c r="B21" s="68"/>
      <c r="C21" s="60">
        <f>'[3]Республика Алтай'!AD4</f>
        <v>190</v>
      </c>
      <c r="D21" s="60">
        <f>'[3]Республика Алтай'!AE4</f>
        <v>137</v>
      </c>
      <c r="E21" s="61">
        <f t="shared" si="2"/>
        <v>38.686131386861319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181</v>
      </c>
      <c r="D22" s="60">
        <f>'[3]Республика Алтай'!AG4</f>
        <v>110</v>
      </c>
      <c r="E22" s="61">
        <f t="shared" si="2"/>
        <v>64.545454545454533</v>
      </c>
    </row>
    <row r="23" spans="1:5" ht="20.25" x14ac:dyDescent="0.2">
      <c r="A23" s="68" t="s">
        <v>99</v>
      </c>
      <c r="B23" s="68"/>
      <c r="C23" s="60">
        <f>'[3]Республика Алтай'!AH4</f>
        <v>85</v>
      </c>
      <c r="D23" s="60">
        <f>'[3]Республика Алтай'!AI4</f>
        <v>96</v>
      </c>
      <c r="E23" s="61">
        <f t="shared" si="2"/>
        <v>-11.458333333333329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49</v>
      </c>
      <c r="D24" s="60">
        <f>'[3]Республика Алтай'!AK4</f>
        <v>58</v>
      </c>
      <c r="E24" s="61">
        <f t="shared" si="2"/>
        <v>-15.517241379310349</v>
      </c>
    </row>
    <row r="25" spans="1:5" ht="19.5" customHeight="1" x14ac:dyDescent="0.2">
      <c r="A25" s="62"/>
      <c r="B25" s="62" t="s">
        <v>101</v>
      </c>
      <c r="C25" s="63">
        <f>C24/C23*100</f>
        <v>57.647058823529406</v>
      </c>
      <c r="D25" s="63">
        <f>D24/D23*100</f>
        <v>60.416666666666664</v>
      </c>
      <c r="E25" s="64">
        <f>C25*100/D25-100</f>
        <v>-4.584178498985807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22</v>
      </c>
      <c r="D26" s="60">
        <f>'[3]Республика Алтай'!AM4</f>
        <v>28</v>
      </c>
      <c r="E26" s="61">
        <f t="shared" ref="E26:E29" si="3">C26*100/D26-100</f>
        <v>-21.428571428571431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15</v>
      </c>
      <c r="D27" s="60">
        <f>'[3]Республика Алтай'!AO4</f>
        <v>8</v>
      </c>
      <c r="E27" s="61">
        <f t="shared" si="3"/>
        <v>87.5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1</v>
      </c>
      <c r="E28" s="61">
        <f t="shared" si="3"/>
        <v>0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1</v>
      </c>
      <c r="E29" s="61">
        <f t="shared" si="3"/>
        <v>0</v>
      </c>
    </row>
    <row r="30" spans="1:5" ht="15.75" x14ac:dyDescent="0.2">
      <c r="A30" s="69" t="s">
        <v>154</v>
      </c>
      <c r="B30" s="69"/>
      <c r="C30" s="69"/>
      <c r="D30" s="69"/>
      <c r="E30" s="69"/>
    </row>
    <row r="31" spans="1:5" ht="15.75" x14ac:dyDescent="0.2">
      <c r="A31" s="69" t="s">
        <v>92</v>
      </c>
      <c r="B31" s="69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1685</v>
      </c>
      <c r="D32" s="60">
        <f>'[3]Республика Алтай'!AU4</f>
        <v>1583</v>
      </c>
      <c r="E32" s="61">
        <f t="shared" ref="E32:E38" si="4">C32*100/D32-100</f>
        <v>6.443461781427672</v>
      </c>
    </row>
    <row r="33" spans="1:5" ht="20.25" x14ac:dyDescent="0.2">
      <c r="A33" s="68" t="s">
        <v>95</v>
      </c>
      <c r="B33" s="68"/>
      <c r="C33" s="60">
        <f>'[3]Республика Алтай'!AV4</f>
        <v>88</v>
      </c>
      <c r="D33" s="60">
        <f>'[3]Республика Алтай'!AW4</f>
        <v>97</v>
      </c>
      <c r="E33" s="61">
        <f t="shared" si="4"/>
        <v>-9.278350515463913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76</v>
      </c>
      <c r="D34" s="60">
        <f>'[3]Республика Алтай'!AY4</f>
        <v>77</v>
      </c>
      <c r="E34" s="61">
        <f t="shared" si="4"/>
        <v>-1.2987012987013031</v>
      </c>
    </row>
    <row r="35" spans="1:5" ht="20.25" x14ac:dyDescent="0.2">
      <c r="A35" s="68" t="s">
        <v>97</v>
      </c>
      <c r="B35" s="68"/>
      <c r="C35" s="60">
        <f>'[3]Республика Алтай'!AZ4</f>
        <v>104</v>
      </c>
      <c r="D35" s="60">
        <f>'[3]Республика Алтай'!BA4</f>
        <v>141</v>
      </c>
      <c r="E35" s="61">
        <f t="shared" si="4"/>
        <v>-26.241134751773046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65</v>
      </c>
      <c r="D36" s="60">
        <f>'[3]Республика Алтай'!BC4</f>
        <v>82</v>
      </c>
      <c r="E36" s="61">
        <f t="shared" si="4"/>
        <v>-20.731707317073173</v>
      </c>
    </row>
    <row r="37" spans="1:5" ht="20.25" x14ac:dyDescent="0.2">
      <c r="A37" s="68" t="s">
        <v>99</v>
      </c>
      <c r="B37" s="68"/>
      <c r="C37" s="60">
        <f>'[3]Республика Алтай'!BD4</f>
        <v>564</v>
      </c>
      <c r="D37" s="60">
        <f>'[3]Республика Алтай'!BE4</f>
        <v>518</v>
      </c>
      <c r="E37" s="61">
        <f t="shared" si="4"/>
        <v>8.8803088803088741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379</v>
      </c>
      <c r="D38" s="60">
        <f>'[3]Республика Алтай'!BG4</f>
        <v>287</v>
      </c>
      <c r="E38" s="61">
        <f t="shared" si="4"/>
        <v>32.055749128919871</v>
      </c>
    </row>
    <row r="39" spans="1:5" ht="19.5" customHeight="1" x14ac:dyDescent="0.2">
      <c r="A39" s="62"/>
      <c r="B39" s="62" t="s">
        <v>101</v>
      </c>
      <c r="C39" s="63">
        <f>C38/C37*100</f>
        <v>67.198581560283685</v>
      </c>
      <c r="D39" s="63">
        <f>D38/D37*100</f>
        <v>55.405405405405403</v>
      </c>
      <c r="E39" s="64">
        <f>C39*100/D39-100</f>
        <v>21.285244767341283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60</v>
      </c>
      <c r="D40" s="60">
        <f>'[3]Республика Алтай'!BI4</f>
        <v>69</v>
      </c>
      <c r="E40" s="61">
        <f t="shared" ref="E40:E43" si="5">C40*100/D40-100</f>
        <v>-13.043478260869563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85</v>
      </c>
      <c r="D41" s="60">
        <f>'[3]Республика Алтай'!BK4</f>
        <v>65</v>
      </c>
      <c r="E41" s="61">
        <f t="shared" si="5"/>
        <v>30.769230769230774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5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5</v>
      </c>
      <c r="E43" s="61">
        <f t="shared" si="5"/>
        <v>-100</v>
      </c>
    </row>
  </sheetData>
  <mergeCells count="40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январь-май 2024</v>
      </c>
      <c r="B1" s="74"/>
      <c r="C1" s="74"/>
      <c r="D1" s="74"/>
      <c r="E1" s="74"/>
    </row>
    <row r="2" spans="1:5" ht="15.75" customHeight="1" x14ac:dyDescent="0.2">
      <c r="A2" s="69" t="s">
        <v>177</v>
      </c>
      <c r="B2" s="69"/>
      <c r="C2" s="69"/>
      <c r="D2" s="69"/>
      <c r="E2" s="69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2136</v>
      </c>
      <c r="D4" s="60">
        <f>'[4]Республика Алтай'!C4</f>
        <v>1863</v>
      </c>
      <c r="E4" s="61">
        <f t="shared" ref="E4:E10" si="0">C4*100/D4-100</f>
        <v>14.653784219001608</v>
      </c>
    </row>
    <row r="5" spans="1:5" ht="20.25" x14ac:dyDescent="0.2">
      <c r="A5" s="68" t="s">
        <v>95</v>
      </c>
      <c r="B5" s="68"/>
      <c r="C5" s="60">
        <f>'[4]Республика Алтай'!D4</f>
        <v>320</v>
      </c>
      <c r="D5" s="60">
        <f>'[4]Республика Алтай'!E4</f>
        <v>302</v>
      </c>
      <c r="E5" s="61">
        <f t="shared" si="0"/>
        <v>5.9602649006622528</v>
      </c>
    </row>
    <row r="6" spans="1:5" ht="32.25" customHeight="1" x14ac:dyDescent="0.2">
      <c r="A6" s="68" t="s">
        <v>96</v>
      </c>
      <c r="B6" s="68"/>
      <c r="C6" s="60">
        <f>'[4]Республика Алтай'!F4</f>
        <v>268</v>
      </c>
      <c r="D6" s="60">
        <f>'[4]Республика Алтай'!G4</f>
        <v>227</v>
      </c>
      <c r="E6" s="61">
        <f t="shared" si="0"/>
        <v>18.06167400881057</v>
      </c>
    </row>
    <row r="7" spans="1:5" ht="20.25" x14ac:dyDescent="0.2">
      <c r="A7" s="68" t="s">
        <v>97</v>
      </c>
      <c r="B7" s="68"/>
      <c r="C7" s="60">
        <f>'[4]Республика Алтай'!H4</f>
        <v>19</v>
      </c>
      <c r="D7" s="60">
        <f>'[4]Республика Алтай'!I4</f>
        <v>36</v>
      </c>
      <c r="E7" s="61">
        <f t="shared" si="0"/>
        <v>-47.222222222222221</v>
      </c>
    </row>
    <row r="8" spans="1:5" ht="30" customHeight="1" x14ac:dyDescent="0.2">
      <c r="A8" s="68" t="s">
        <v>98</v>
      </c>
      <c r="B8" s="68"/>
      <c r="C8" s="60">
        <f>'[4]Республика Алтай'!J4</f>
        <v>10</v>
      </c>
      <c r="D8" s="60">
        <f>'[4]Республика Алтай'!K4</f>
        <v>24</v>
      </c>
      <c r="E8" s="61">
        <f t="shared" si="0"/>
        <v>-58.333333333333336</v>
      </c>
    </row>
    <row r="9" spans="1:5" ht="20.25" x14ac:dyDescent="0.2">
      <c r="A9" s="68" t="s">
        <v>99</v>
      </c>
      <c r="B9" s="68"/>
      <c r="C9" s="60">
        <f>'[4]Республика Алтай'!L4</f>
        <v>476</v>
      </c>
      <c r="D9" s="60">
        <f>'[4]Республика Алтай'!M4</f>
        <v>347</v>
      </c>
      <c r="E9" s="61">
        <f t="shared" si="0"/>
        <v>37.175792507204619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272</v>
      </c>
      <c r="D10" s="60">
        <f>'[4]Республика Алтай'!O4</f>
        <v>244</v>
      </c>
      <c r="E10" s="61">
        <f t="shared" si="0"/>
        <v>11.47540983606558</v>
      </c>
    </row>
    <row r="11" spans="1:5" ht="19.5" customHeight="1" x14ac:dyDescent="0.2">
      <c r="A11" s="62"/>
      <c r="B11" s="62" t="s">
        <v>101</v>
      </c>
      <c r="C11" s="63">
        <f>C10/C9*100</f>
        <v>57.142857142857139</v>
      </c>
      <c r="D11" s="63">
        <f>D10/D9*100</f>
        <v>70.317002881844388</v>
      </c>
      <c r="E11" s="64">
        <f>C11*100/D11-100</f>
        <v>-18.7353629976581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35</v>
      </c>
      <c r="D12" s="60">
        <f>'[4]Республика Алтай'!Q4</f>
        <v>34</v>
      </c>
      <c r="E12" s="61">
        <f t="shared" ref="E12:E15" si="1">C12*100/D12-100</f>
        <v>2.941176470588232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81</v>
      </c>
      <c r="D13" s="60">
        <f>'[4]Республика Алтай'!S4</f>
        <v>62</v>
      </c>
      <c r="E13" s="61">
        <f t="shared" si="1"/>
        <v>30.645161290322591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1</v>
      </c>
      <c r="D14" s="60">
        <f>'[4]Республика Алтай'!U4</f>
        <v>3</v>
      </c>
      <c r="E14" s="61">
        <f t="shared" si="1"/>
        <v>-66.666666666666657</v>
      </c>
    </row>
    <row r="15" spans="1:5" ht="20.25" x14ac:dyDescent="0.2">
      <c r="A15" s="68" t="s">
        <v>105</v>
      </c>
      <c r="B15" s="68"/>
      <c r="C15" s="60">
        <f>'[4]Республика Алтай'!V4</f>
        <v>1</v>
      </c>
      <c r="D15" s="60">
        <f>'[4]Республика Алтай'!W4</f>
        <v>3</v>
      </c>
      <c r="E15" s="61">
        <f t="shared" si="1"/>
        <v>-66.666666666666657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69" t="s">
        <v>178</v>
      </c>
      <c r="B17" s="69"/>
      <c r="C17" s="69"/>
      <c r="D17" s="69"/>
      <c r="E17" s="69"/>
    </row>
    <row r="18" spans="1:5" ht="25.5" customHeight="1" x14ac:dyDescent="0.2">
      <c r="A18" s="69" t="s">
        <v>92</v>
      </c>
      <c r="B18" s="69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2956</v>
      </c>
      <c r="D19" s="60">
        <f>'[4]Республика Алтай'!Y4</f>
        <v>2986</v>
      </c>
      <c r="E19" s="61">
        <f t="shared" ref="E19:E25" si="2">C19*100/D19-100</f>
        <v>-1.0046885465505682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288</v>
      </c>
      <c r="D20" s="60">
        <f>'[4]Республика Алтай'!AA4</f>
        <v>277</v>
      </c>
      <c r="E20" s="61">
        <f t="shared" si="2"/>
        <v>3.9711191335740068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226</v>
      </c>
      <c r="D21" s="60">
        <f>'[4]Республика Алтай'!AC4</f>
        <v>215</v>
      </c>
      <c r="E21" s="61">
        <f t="shared" si="2"/>
        <v>5.1162790697674438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209</v>
      </c>
      <c r="D22" s="60">
        <f>'[4]Республика Алтай'!AE4</f>
        <v>297</v>
      </c>
      <c r="E22" s="61">
        <f t="shared" si="2"/>
        <v>-29.629629629629633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103</v>
      </c>
      <c r="D23" s="60">
        <f>'[4]Республика Алтай'!AG4</f>
        <v>226</v>
      </c>
      <c r="E23" s="61">
        <f t="shared" si="2"/>
        <v>-54.424778761061944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648</v>
      </c>
      <c r="D24" s="60">
        <f>'[4]Республика Алтай'!AI4</f>
        <v>575</v>
      </c>
      <c r="E24" s="61">
        <f t="shared" si="2"/>
        <v>12.695652173913047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537</v>
      </c>
      <c r="D25" s="60">
        <f>'[4]Республика Алтай'!AK4</f>
        <v>510</v>
      </c>
      <c r="E25" s="61">
        <f t="shared" si="2"/>
        <v>5.294117647058826</v>
      </c>
    </row>
    <row r="26" spans="1:5" ht="19.5" customHeight="1" x14ac:dyDescent="0.2">
      <c r="A26" s="62"/>
      <c r="B26" s="62" t="s">
        <v>101</v>
      </c>
      <c r="C26" s="63">
        <f>C25/C24*100</f>
        <v>82.870370370370367</v>
      </c>
      <c r="D26" s="63">
        <f>D25/D24*100</f>
        <v>88.695652173913047</v>
      </c>
      <c r="E26" s="64">
        <f>C26*100/D26-100</f>
        <v>-6.5677196804647906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60</v>
      </c>
      <c r="D27" s="60">
        <f>'[4]Республика Алтай'!AM4</f>
        <v>66</v>
      </c>
      <c r="E27" s="61">
        <f t="shared" ref="E27:E30" si="3">C27*100/D27-100</f>
        <v>-9.0909090909090935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72</v>
      </c>
      <c r="D28" s="60">
        <f>'[4]Республика Алтай'!AO4</f>
        <v>41</v>
      </c>
      <c r="E28" s="61">
        <f t="shared" si="3"/>
        <v>75.609756097560989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9</v>
      </c>
      <c r="D29" s="60">
        <f>'[4]Республика Алтай'!AQ4</f>
        <v>5</v>
      </c>
      <c r="E29" s="61">
        <f t="shared" si="3"/>
        <v>80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10</v>
      </c>
      <c r="D30" s="60">
        <f>'[4]Республика Алтай'!AS4</f>
        <v>6</v>
      </c>
      <c r="E30" s="61">
        <f t="shared" si="3"/>
        <v>66.666666666666657</v>
      </c>
    </row>
  </sheetData>
  <mergeCells count="28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январь-май 2024</v>
      </c>
      <c r="B1" s="72"/>
      <c r="C1" s="72"/>
      <c r="D1" s="72"/>
      <c r="E1" s="72"/>
    </row>
    <row r="2" spans="1:5" s="31" customFormat="1" ht="22.5" customHeight="1" x14ac:dyDescent="0.2">
      <c r="A2" s="80" t="s">
        <v>196</v>
      </c>
      <c r="B2" s="80"/>
      <c r="C2" s="80"/>
      <c r="D2" s="80"/>
      <c r="E2" s="80"/>
    </row>
    <row r="3" spans="1:5" s="30" customFormat="1" ht="22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7" t="s">
        <v>197</v>
      </c>
      <c r="B4" s="77"/>
      <c r="C4" s="60">
        <f>'[5]Республика Алтай'!B4</f>
        <v>3903</v>
      </c>
      <c r="D4" s="60">
        <f>'[5]Республика Алтай'!C4</f>
        <v>3700</v>
      </c>
      <c r="E4" s="61">
        <f t="shared" ref="E4:E15" si="0">C4*100/D4-100</f>
        <v>5.4864864864864842</v>
      </c>
    </row>
    <row r="5" spans="1:5" s="31" customFormat="1" ht="36" customHeight="1" x14ac:dyDescent="0.2">
      <c r="A5" s="77" t="s">
        <v>198</v>
      </c>
      <c r="B5" s="77"/>
      <c r="C5" s="60">
        <f>'[5]Республика Алтай'!D4</f>
        <v>2320</v>
      </c>
      <c r="D5" s="60">
        <f>'[5]Республика Алтай'!E4</f>
        <v>2278</v>
      </c>
      <c r="E5" s="61">
        <f t="shared" si="0"/>
        <v>1.8437225636523209</v>
      </c>
    </row>
    <row r="6" spans="1:5" s="31" customFormat="1" ht="32.25" customHeight="1" x14ac:dyDescent="0.2">
      <c r="A6" s="77" t="s">
        <v>199</v>
      </c>
      <c r="B6" s="77"/>
      <c r="C6" s="60">
        <f>'[5]Республика Алтай'!F4</f>
        <v>662</v>
      </c>
      <c r="D6" s="60">
        <f>'[5]Республика Алтай'!G4</f>
        <v>640</v>
      </c>
      <c r="E6" s="61">
        <f t="shared" si="0"/>
        <v>3.4375</v>
      </c>
    </row>
    <row r="7" spans="1:5" s="31" customFormat="1" ht="32.25" customHeight="1" x14ac:dyDescent="0.2">
      <c r="A7" s="75" t="s">
        <v>200</v>
      </c>
      <c r="B7" s="76"/>
      <c r="C7" s="60">
        <f>'[5]Республика Алтай'!H4</f>
        <v>624</v>
      </c>
      <c r="D7" s="60">
        <f>'[5]Республика Алтай'!I4</f>
        <v>583</v>
      </c>
      <c r="E7" s="61">
        <f t="shared" si="0"/>
        <v>7.0325900514579729</v>
      </c>
    </row>
    <row r="8" spans="1:5" s="31" customFormat="1" ht="32.25" customHeight="1" x14ac:dyDescent="0.2">
      <c r="A8" s="77" t="s">
        <v>201</v>
      </c>
      <c r="B8" s="77"/>
      <c r="C8" s="60">
        <f>'[5]Республика Алтай'!J4</f>
        <v>128</v>
      </c>
      <c r="D8" s="60">
        <f>'[5]Республика Алтай'!K4</f>
        <v>125</v>
      </c>
      <c r="E8" s="61">
        <f t="shared" si="0"/>
        <v>2.4000000000000057</v>
      </c>
    </row>
    <row r="9" spans="1:5" s="31" customFormat="1" ht="20.25" customHeight="1" x14ac:dyDescent="0.2">
      <c r="A9" s="77" t="s">
        <v>202</v>
      </c>
      <c r="B9" s="77"/>
      <c r="C9" s="60">
        <f>'[5]Республика Алтай'!L4</f>
        <v>255</v>
      </c>
      <c r="D9" s="60">
        <f>'[5]Республика Алтай'!M4</f>
        <v>224</v>
      </c>
      <c r="E9" s="61">
        <f t="shared" si="0"/>
        <v>13.839285714285708</v>
      </c>
    </row>
    <row r="10" spans="1:5" ht="19.5" customHeight="1" x14ac:dyDescent="0.2">
      <c r="A10" s="62"/>
      <c r="B10" s="62" t="s">
        <v>101</v>
      </c>
      <c r="C10" s="63">
        <f>C9/C8*100</f>
        <v>199.21875</v>
      </c>
      <c r="D10" s="63">
        <f>D9/D8*100</f>
        <v>179.20000000000002</v>
      </c>
      <c r="E10" s="64">
        <f>C10*100/D10-100</f>
        <v>11.171177455357139</v>
      </c>
    </row>
    <row r="11" spans="1:5" s="31" customFormat="1" ht="45" customHeight="1" x14ac:dyDescent="0.2">
      <c r="A11" s="75" t="s">
        <v>203</v>
      </c>
      <c r="B11" s="76"/>
      <c r="C11" s="60">
        <f>'[5]Республика Алтай'!N4</f>
        <v>177</v>
      </c>
      <c r="D11" s="60">
        <f>'[5]Республика Алтай'!O4</f>
        <v>161</v>
      </c>
      <c r="E11" s="61">
        <f t="shared" si="0"/>
        <v>9.9378881987577614</v>
      </c>
    </row>
    <row r="12" spans="1:5" s="31" customFormat="1" ht="39" customHeight="1" x14ac:dyDescent="0.2">
      <c r="A12" s="77" t="s">
        <v>204</v>
      </c>
      <c r="B12" s="77"/>
      <c r="C12" s="60">
        <f>'[5]Республика Алтай'!P4</f>
        <v>7</v>
      </c>
      <c r="D12" s="60">
        <f>'[5]Республика Алтай'!Q4</f>
        <v>12</v>
      </c>
      <c r="E12" s="61">
        <f t="shared" si="0"/>
        <v>-41.666666666666664</v>
      </c>
    </row>
    <row r="13" spans="1:5" s="31" customFormat="1" ht="33.75" customHeight="1" x14ac:dyDescent="0.2">
      <c r="A13" s="77" t="s">
        <v>205</v>
      </c>
      <c r="B13" s="77"/>
      <c r="C13" s="60">
        <f>'[5]Республика Алтай'!R4</f>
        <v>1226</v>
      </c>
      <c r="D13" s="60">
        <f>'[5]Республика Алтай'!S4</f>
        <v>1167</v>
      </c>
      <c r="E13" s="61">
        <f t="shared" si="0"/>
        <v>5.0556983718937403</v>
      </c>
    </row>
    <row r="14" spans="1:5" s="31" customFormat="1" ht="32.25" customHeight="1" x14ac:dyDescent="0.2">
      <c r="A14" s="78" t="s">
        <v>206</v>
      </c>
      <c r="B14" s="78"/>
      <c r="C14" s="60">
        <f>'[5]Республика Алтай'!T4</f>
        <v>22</v>
      </c>
      <c r="D14" s="60">
        <f>'[5]Республика Алтай'!U4</f>
        <v>32</v>
      </c>
      <c r="E14" s="61">
        <f t="shared" si="0"/>
        <v>-31.25</v>
      </c>
    </row>
    <row r="15" spans="1:5" s="31" customFormat="1" ht="32.25" customHeight="1" x14ac:dyDescent="0.2">
      <c r="A15" s="77" t="s">
        <v>207</v>
      </c>
      <c r="B15" s="77"/>
      <c r="C15" s="60">
        <f>'[5]Республика Алтай'!V4</f>
        <v>279</v>
      </c>
      <c r="D15" s="60">
        <f>'[5]Республика Алтай'!W4</f>
        <v>260</v>
      </c>
      <c r="E15" s="61">
        <f t="shared" si="0"/>
        <v>7.3076923076923066</v>
      </c>
    </row>
    <row r="16" spans="1:5" s="31" customFormat="1" ht="27" customHeight="1" x14ac:dyDescent="0.2">
      <c r="A16" s="79" t="s">
        <v>208</v>
      </c>
      <c r="B16" s="79"/>
      <c r="C16" s="79"/>
      <c r="D16" s="79"/>
      <c r="E16" s="79"/>
    </row>
    <row r="17" spans="1:5" s="31" customFormat="1" ht="27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7" t="s">
        <v>209</v>
      </c>
      <c r="B18" s="77"/>
      <c r="C18" s="60">
        <f>'[5]Республика Алтай'!X4</f>
        <v>77</v>
      </c>
      <c r="D18" s="60">
        <f>'[5]Республика Алтай'!Y4</f>
        <v>81</v>
      </c>
      <c r="E18" s="61">
        <f t="shared" ref="E18:E22" si="1">C18*100/D18-100</f>
        <v>-4.9382716049382651</v>
      </c>
    </row>
    <row r="19" spans="1:5" s="31" customFormat="1" ht="20.25" customHeight="1" x14ac:dyDescent="0.2">
      <c r="A19" s="75" t="s">
        <v>94</v>
      </c>
      <c r="B19" s="76"/>
      <c r="C19" s="60">
        <f>'[5]Республика Алтай'!Z4</f>
        <v>200</v>
      </c>
      <c r="D19" s="60">
        <f>'[5]Республика Алтай'!AA4</f>
        <v>220</v>
      </c>
      <c r="E19" s="61">
        <f t="shared" si="1"/>
        <v>-9.0909090909090935</v>
      </c>
    </row>
    <row r="20" spans="1:5" s="31" customFormat="1" ht="20.25" customHeight="1" x14ac:dyDescent="0.2">
      <c r="A20" s="75" t="s">
        <v>95</v>
      </c>
      <c r="B20" s="76"/>
      <c r="C20" s="60">
        <f>'[5]Республика Алтай'!AB4</f>
        <v>8</v>
      </c>
      <c r="D20" s="60">
        <f>'[5]Республика Алтай'!AC4</f>
        <v>20</v>
      </c>
      <c r="E20" s="61">
        <f t="shared" si="1"/>
        <v>-60</v>
      </c>
    </row>
    <row r="21" spans="1:5" s="31" customFormat="1" ht="20.25" customHeight="1" x14ac:dyDescent="0.2">
      <c r="A21" s="77" t="s">
        <v>99</v>
      </c>
      <c r="B21" s="77"/>
      <c r="C21" s="60">
        <f>'[5]Республика Алтай'!AD4</f>
        <v>52</v>
      </c>
      <c r="D21" s="60">
        <f>'[5]Республика Алтай'!AE4</f>
        <v>45</v>
      </c>
      <c r="E21" s="61">
        <f t="shared" si="1"/>
        <v>15.555555555555557</v>
      </c>
    </row>
    <row r="22" spans="1:5" s="31" customFormat="1" ht="33.75" customHeight="1" x14ac:dyDescent="0.2">
      <c r="A22" s="77" t="s">
        <v>210</v>
      </c>
      <c r="B22" s="77"/>
      <c r="C22" s="60">
        <f>'[5]Республика Алтай'!AF4</f>
        <v>41</v>
      </c>
      <c r="D22" s="60">
        <f>'[5]Республика Алтай'!AG4</f>
        <v>49</v>
      </c>
      <c r="E22" s="61">
        <f t="shared" si="1"/>
        <v>-16.326530612244895</v>
      </c>
    </row>
    <row r="23" spans="1:5" ht="19.5" customHeight="1" x14ac:dyDescent="0.2">
      <c r="A23" s="62"/>
      <c r="B23" s="62" t="s">
        <v>101</v>
      </c>
      <c r="C23" s="63">
        <f>C22/C21*100</f>
        <v>78.84615384615384</v>
      </c>
      <c r="D23" s="63">
        <f>D22/D21*100</f>
        <v>108.88888888888889</v>
      </c>
      <c r="E23" s="64">
        <f>C23*100/D23-100</f>
        <v>-27.590266875981172</v>
      </c>
    </row>
    <row r="24" spans="1:5" s="31" customFormat="1" ht="34.5" customHeight="1" x14ac:dyDescent="0.2">
      <c r="A24" s="68" t="s">
        <v>327</v>
      </c>
      <c r="B24" s="68"/>
      <c r="C24" s="60">
        <f>'[5]Республика Алтай'!AH4</f>
        <v>0</v>
      </c>
      <c r="D24" s="60">
        <f>'[5]Республика Алтай'!AI4</f>
        <v>0</v>
      </c>
      <c r="E24" s="61">
        <v>0</v>
      </c>
    </row>
  </sheetData>
  <mergeCells count="22"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topLeftCell="A28" zoomScale="85" zoomScaleNormal="100" zoomScaleSheetLayoutView="85" workbookViewId="0">
      <selection activeCell="J39" sqref="J39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3" t="str">
        <f>'[6]Республика Алтай'!A1</f>
        <v>январь-май 2024</v>
      </c>
      <c r="B1" s="83"/>
      <c r="C1" s="83"/>
      <c r="D1" s="83"/>
      <c r="E1" s="83"/>
    </row>
    <row r="2" spans="1:5" s="31" customFormat="1" ht="15.75" customHeight="1" x14ac:dyDescent="0.2">
      <c r="A2" s="79" t="s">
        <v>283</v>
      </c>
      <c r="B2" s="79"/>
      <c r="C2" s="79"/>
      <c r="D2" s="79"/>
      <c r="E2" s="79"/>
    </row>
    <row r="3" spans="1:5" s="31" customFormat="1" ht="15.7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7" t="s">
        <v>284</v>
      </c>
      <c r="B4" s="77"/>
      <c r="C4" s="60">
        <f>'[6]Республика Алтай'!B4+'[6]Республика Алтай'!D4+'[6]Республика Алтай'!F4+'[6]Республика Алтай'!H4</f>
        <v>117</v>
      </c>
      <c r="D4" s="60">
        <f>'[6]Республика Алтай'!C4+'[6]Республика Алтай'!E4+'[6]Республика Алтай'!G4+'[6]Республика Алтай'!I4</f>
        <v>114</v>
      </c>
      <c r="E4" s="61">
        <f t="shared" ref="E4:E51" si="0">C4*100/D4-100</f>
        <v>2.6315789473684248</v>
      </c>
    </row>
    <row r="5" spans="1:5" s="31" customFormat="1" ht="20.25" customHeight="1" x14ac:dyDescent="0.2">
      <c r="A5" s="75" t="s">
        <v>285</v>
      </c>
      <c r="B5" s="76"/>
      <c r="C5" s="60">
        <f>'[6]Республика Алтай'!J4+'[6]Республика Алтай'!L4+'[6]Республика Алтай'!N4+'[6]Республика Алтай'!P4</f>
        <v>357</v>
      </c>
      <c r="D5" s="60">
        <f>'[6]Республика Алтай'!K4+'[6]Республика Алтай'!M4+'[6]Республика Алтай'!O4+'[6]Республика Алтай'!Q4</f>
        <v>446</v>
      </c>
      <c r="E5" s="61">
        <f t="shared" si="0"/>
        <v>-19.955156950672645</v>
      </c>
    </row>
    <row r="6" spans="1:5" s="31" customFormat="1" ht="20.25" customHeight="1" x14ac:dyDescent="0.2">
      <c r="A6" s="75" t="s">
        <v>286</v>
      </c>
      <c r="B6" s="76"/>
      <c r="C6" s="60">
        <f>'[6]Республика Алтай'!R4+'[6]Республика Алтай'!T4+'[6]Республика Алтай'!V4+'[6]Республика Алтай'!X4</f>
        <v>438</v>
      </c>
      <c r="D6" s="60">
        <f>'[6]Республика Алтай'!S4+'[6]Республика Алтай'!U4+'[6]Республика Алтай'!W4+'[6]Республика Алтай'!Y4</f>
        <v>513</v>
      </c>
      <c r="E6" s="61">
        <f t="shared" si="0"/>
        <v>-14.619883040935676</v>
      </c>
    </row>
    <row r="7" spans="1:5" s="31" customFormat="1" ht="20.25" customHeight="1" x14ac:dyDescent="0.2">
      <c r="A7" s="75" t="s">
        <v>287</v>
      </c>
      <c r="B7" s="76"/>
      <c r="C7" s="60">
        <f>'[6]Республика Алтай'!Z4+'[6]Республика Алтай'!AB4+'[6]Республика Алтай'!AD4+'[6]Республика Алтай'!AF4</f>
        <v>1</v>
      </c>
      <c r="D7" s="60">
        <f>'[6]Республика Алтай'!AA4+'[6]Республика Алтай'!AC4+'[6]Республика Алтай'!AE4+'[6]Республика Алтай'!AG4</f>
        <v>5</v>
      </c>
      <c r="E7" s="61">
        <f t="shared" si="0"/>
        <v>-80</v>
      </c>
    </row>
    <row r="8" spans="1:5" s="31" customFormat="1" ht="20.25" x14ac:dyDescent="0.2">
      <c r="A8" s="75" t="s">
        <v>288</v>
      </c>
      <c r="B8" s="76"/>
      <c r="C8" s="60">
        <f>'[6]Республика Алтай'!AH4+'[6]Республика Алтай'!AJ4+'[6]Республика Алтай'!AL4</f>
        <v>0</v>
      </c>
      <c r="D8" s="60">
        <f>'[6]Республика Алтай'!AI4+'[6]Республика Алтай'!AK4+'[6]Республика Алтай'!AM4</f>
        <v>1</v>
      </c>
      <c r="E8" s="61">
        <f t="shared" si="0"/>
        <v>-100</v>
      </c>
    </row>
    <row r="9" spans="1:5" s="31" customFormat="1" ht="20.25" x14ac:dyDescent="0.2">
      <c r="A9" s="75" t="s">
        <v>289</v>
      </c>
      <c r="B9" s="76"/>
      <c r="C9" s="60">
        <f>'[6]Республика Алтай'!AR4+'[6]Республика Алтай'!AT4</f>
        <v>50</v>
      </c>
      <c r="D9" s="60">
        <f>'[6]Республика Алтай'!AS4+'[6]Республика Алтай'!AU4</f>
        <v>44</v>
      </c>
      <c r="E9" s="61">
        <f t="shared" si="0"/>
        <v>13.63636363636364</v>
      </c>
    </row>
    <row r="10" spans="1:5" s="31" customFormat="1" ht="20.25" x14ac:dyDescent="0.2">
      <c r="A10" s="75" t="s">
        <v>290</v>
      </c>
      <c r="B10" s="76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1</v>
      </c>
      <c r="E10" s="61">
        <f t="shared" si="0"/>
        <v>-100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7" t="s">
        <v>291</v>
      </c>
      <c r="B12" s="77"/>
      <c r="C12" s="60">
        <f>'[6]Республика Алтай'!AV4+'[6]Республика Алтай'!AX4</f>
        <v>23</v>
      </c>
      <c r="D12" s="60">
        <f>'[6]Республика Алтай'!AW4+'[6]Республика Алтай'!AY4</f>
        <v>15</v>
      </c>
      <c r="E12" s="61">
        <f t="shared" si="0"/>
        <v>53.333333333333343</v>
      </c>
    </row>
    <row r="13" spans="1:5" s="31" customFormat="1" ht="20.25" x14ac:dyDescent="0.2">
      <c r="A13" s="75" t="s">
        <v>292</v>
      </c>
      <c r="B13" s="76"/>
      <c r="C13" s="60">
        <f>'[6]Республика Алтай'!AZ4+'[6]Республика Алтай'!BB4</f>
        <v>47</v>
      </c>
      <c r="D13" s="60">
        <f>'[6]Республика Алтай'!BA4+'[6]Республика Алтай'!BC4</f>
        <v>22</v>
      </c>
      <c r="E13" s="61">
        <f t="shared" si="0"/>
        <v>113.63636363636363</v>
      </c>
    </row>
    <row r="14" spans="1:5" s="31" customFormat="1" ht="20.25" x14ac:dyDescent="0.2">
      <c r="A14" s="75" t="s">
        <v>293</v>
      </c>
      <c r="B14" s="76"/>
      <c r="C14" s="60">
        <f>'[6]Республика Алтай'!BD4+'[6]Республика Алтай'!BF4</f>
        <v>103</v>
      </c>
      <c r="D14" s="60">
        <f>'[6]Республика Алтай'!BE4+'[6]Республика Алтай'!BG4</f>
        <v>107</v>
      </c>
      <c r="E14" s="61">
        <f t="shared" si="0"/>
        <v>-3.7383177570093409</v>
      </c>
    </row>
    <row r="15" spans="1:5" s="31" customFormat="1" ht="20.25" x14ac:dyDescent="0.2">
      <c r="A15" s="75" t="s">
        <v>294</v>
      </c>
      <c r="B15" s="76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>
        <v>0</v>
      </c>
    </row>
    <row r="16" spans="1:5" s="31" customFormat="1" ht="20.25" x14ac:dyDescent="0.2">
      <c r="A16" s="75" t="s">
        <v>295</v>
      </c>
      <c r="B16" s="76"/>
      <c r="C16" s="60">
        <f>'[6]Республика Алтай'!BL4+'[6]Республика Алтай'!BN4</f>
        <v>0</v>
      </c>
      <c r="D16" s="60">
        <f>'[6]Республика Алтай'!BM4+'[6]Республика Алтай'!BO4</f>
        <v>0</v>
      </c>
      <c r="E16" s="61">
        <v>0</v>
      </c>
    </row>
    <row r="17" spans="1:5" s="31" customFormat="1" ht="20.25" x14ac:dyDescent="0.2">
      <c r="A17" s="75" t="s">
        <v>296</v>
      </c>
      <c r="B17" s="76"/>
      <c r="C17" s="60">
        <f>'[6]Республика Алтай'!BT4+'[6]Республика Алтай'!BV4</f>
        <v>6</v>
      </c>
      <c r="D17" s="60">
        <f>'[6]Республика Алтай'!BU4+'[6]Республика Алтай'!BW4</f>
        <v>3</v>
      </c>
      <c r="E17" s="61">
        <f t="shared" si="0"/>
        <v>100</v>
      </c>
    </row>
    <row r="18" spans="1:5" s="31" customFormat="1" ht="20.25" x14ac:dyDescent="0.2">
      <c r="A18" s="75" t="s">
        <v>297</v>
      </c>
      <c r="B18" s="76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2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7" t="s">
        <v>298</v>
      </c>
      <c r="B20" s="77"/>
      <c r="C20" s="60">
        <f>'[6]Республика Алтай'!BX4</f>
        <v>47</v>
      </c>
      <c r="D20" s="60">
        <f>'[6]Республика Алтай'!BY4</f>
        <v>33</v>
      </c>
      <c r="E20" s="61">
        <f t="shared" ref="E20:E22" si="1">C20*100/D20-100</f>
        <v>42.424242424242436</v>
      </c>
    </row>
    <row r="21" spans="1:5" s="31" customFormat="1" ht="20.25" customHeight="1" x14ac:dyDescent="0.2">
      <c r="A21" s="75" t="s">
        <v>299</v>
      </c>
      <c r="B21" s="76"/>
      <c r="C21" s="60">
        <f>'[6]Республика Алтай'!BZ4</f>
        <v>70</v>
      </c>
      <c r="D21" s="60">
        <f>'[6]Республика Алтай'!CA4</f>
        <v>80</v>
      </c>
      <c r="E21" s="61">
        <f t="shared" si="1"/>
        <v>-12.5</v>
      </c>
    </row>
    <row r="22" spans="1:5" s="31" customFormat="1" ht="20.25" customHeight="1" x14ac:dyDescent="0.2">
      <c r="A22" s="75" t="s">
        <v>300</v>
      </c>
      <c r="B22" s="76"/>
      <c r="C22" s="60">
        <f>'[6]Республика Алтай'!CB4</f>
        <v>67</v>
      </c>
      <c r="D22" s="60">
        <f>'[6]Республика Алтай'!CC4</f>
        <v>79</v>
      </c>
      <c r="E22" s="61">
        <f t="shared" si="1"/>
        <v>-15.189873417721515</v>
      </c>
    </row>
    <row r="23" spans="1:5" s="31" customFormat="1" ht="20.25" customHeight="1" x14ac:dyDescent="0.2">
      <c r="A23" s="77" t="s">
        <v>301</v>
      </c>
      <c r="B23" s="77"/>
      <c r="C23" s="60">
        <f>'[6]Республика Алтай'!CD4</f>
        <v>1</v>
      </c>
      <c r="D23" s="60">
        <f>'[6]Республика Алтай'!CE4</f>
        <v>5</v>
      </c>
      <c r="E23" s="61">
        <f t="shared" si="0"/>
        <v>-80</v>
      </c>
    </row>
    <row r="24" spans="1:5" s="31" customFormat="1" ht="20.25" customHeight="1" x14ac:dyDescent="0.2">
      <c r="A24" s="77" t="s">
        <v>302</v>
      </c>
      <c r="B24" s="77"/>
      <c r="C24" s="60">
        <f>'[6]Республика Алтай'!CF4</f>
        <v>0</v>
      </c>
      <c r="D24" s="60">
        <f>'[6]Республика Алтай'!CG4</f>
        <v>0</v>
      </c>
      <c r="E24" s="61">
        <v>0</v>
      </c>
    </row>
    <row r="25" spans="1:5" s="31" customFormat="1" ht="20.25" customHeight="1" x14ac:dyDescent="0.2">
      <c r="A25" s="75" t="s">
        <v>303</v>
      </c>
      <c r="B25" s="76"/>
      <c r="C25" s="60">
        <f>'[6]Республика Алтай'!CJ4</f>
        <v>1</v>
      </c>
      <c r="D25" s="60">
        <f>'[6]Республика Алтай'!CK4</f>
        <v>2</v>
      </c>
      <c r="E25" s="61">
        <f t="shared" si="0"/>
        <v>-50</v>
      </c>
    </row>
    <row r="26" spans="1:5" s="31" customFormat="1" ht="20.25" customHeight="1" x14ac:dyDescent="0.2">
      <c r="A26" s="75" t="s">
        <v>304</v>
      </c>
      <c r="B26" s="76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7" t="s">
        <v>305</v>
      </c>
      <c r="B28" s="77"/>
      <c r="C28" s="60">
        <f>'[6]Республика Алтай'!CL4</f>
        <v>1</v>
      </c>
      <c r="D28" s="60">
        <f>'[6]Республика Алтай'!CM4</f>
        <v>3</v>
      </c>
      <c r="E28" s="61">
        <f t="shared" ref="E28:E30" si="2">C28*100/D28-100</f>
        <v>-66.666666666666657</v>
      </c>
    </row>
    <row r="29" spans="1:5" s="31" customFormat="1" ht="20.25" customHeight="1" x14ac:dyDescent="0.2">
      <c r="A29" s="75" t="s">
        <v>306</v>
      </c>
      <c r="B29" s="76"/>
      <c r="C29" s="60">
        <f>'[6]Республика Алтай'!CN4</f>
        <v>16</v>
      </c>
      <c r="D29" s="60">
        <f>'[6]Республика Алтай'!CO4</f>
        <v>12</v>
      </c>
      <c r="E29" s="61">
        <f t="shared" si="2"/>
        <v>33.333333333333343</v>
      </c>
    </row>
    <row r="30" spans="1:5" s="31" customFormat="1" ht="20.25" customHeight="1" x14ac:dyDescent="0.2">
      <c r="A30" s="75" t="s">
        <v>307</v>
      </c>
      <c r="B30" s="76"/>
      <c r="C30" s="60">
        <f>'[6]Республика Алтай'!CP4</f>
        <v>16</v>
      </c>
      <c r="D30" s="60">
        <f>'[6]Республика Алтай'!CQ4</f>
        <v>19</v>
      </c>
      <c r="E30" s="61">
        <f t="shared" si="2"/>
        <v>-15.78947368421052</v>
      </c>
    </row>
    <row r="31" spans="1:5" s="31" customFormat="1" ht="20.25" customHeight="1" x14ac:dyDescent="0.2">
      <c r="A31" s="77" t="s">
        <v>308</v>
      </c>
      <c r="B31" s="77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5" t="s">
        <v>309</v>
      </c>
      <c r="B32" s="76"/>
      <c r="C32" s="60">
        <f>'[6]Республика Алтай'!CT4</f>
        <v>0</v>
      </c>
      <c r="D32" s="60">
        <f>'[6]Республика Алтай'!CU4</f>
        <v>0</v>
      </c>
      <c r="E32" s="61">
        <v>0</v>
      </c>
    </row>
    <row r="33" spans="1:5" s="31" customFormat="1" ht="20.25" customHeight="1" x14ac:dyDescent="0.2">
      <c r="A33" s="75" t="s">
        <v>310</v>
      </c>
      <c r="B33" s="76"/>
      <c r="C33" s="60">
        <f>'[6]Республика Алтай'!CX4</f>
        <v>0</v>
      </c>
      <c r="D33" s="60">
        <f>'[6]Республика Алтай'!CY4</f>
        <v>0</v>
      </c>
      <c r="E33" s="61">
        <v>0</v>
      </c>
    </row>
    <row r="34" spans="1:5" s="31" customFormat="1" ht="20.25" customHeight="1" x14ac:dyDescent="0.2">
      <c r="A34" s="75" t="s">
        <v>311</v>
      </c>
      <c r="B34" s="76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7" t="s">
        <v>312</v>
      </c>
      <c r="B36" s="77"/>
      <c r="C36" s="60">
        <f>'[6]Республика Алтай'!CZ4</f>
        <v>0</v>
      </c>
      <c r="D36" s="60">
        <f>'[6]Республика Алтай'!DA4</f>
        <v>0</v>
      </c>
      <c r="E36" s="61">
        <v>0</v>
      </c>
    </row>
    <row r="37" spans="1:5" s="31" customFormat="1" ht="20.25" customHeight="1" x14ac:dyDescent="0.2">
      <c r="A37" s="77" t="s">
        <v>313</v>
      </c>
      <c r="B37" s="77"/>
      <c r="C37" s="60">
        <f>'[6]Республика Алтай'!DB4</f>
        <v>5</v>
      </c>
      <c r="D37" s="60">
        <f>'[6]Республика Алтай'!DC4</f>
        <v>4</v>
      </c>
      <c r="E37" s="61">
        <f t="shared" ref="E37" si="3">C37*100/D37-100</f>
        <v>25</v>
      </c>
    </row>
    <row r="38" spans="1:5" s="31" customFormat="1" ht="20.25" customHeight="1" x14ac:dyDescent="0.2">
      <c r="A38" s="77" t="s">
        <v>314</v>
      </c>
      <c r="B38" s="77"/>
      <c r="C38" s="60">
        <f>'[6]Республика Алтай'!DD4</f>
        <v>5</v>
      </c>
      <c r="D38" s="60">
        <f>'[6]Республика Алтай'!DE4</f>
        <v>0</v>
      </c>
      <c r="E38" s="61">
        <v>100</v>
      </c>
    </row>
    <row r="39" spans="1:5" s="31" customFormat="1" ht="20.25" customHeight="1" x14ac:dyDescent="0.2">
      <c r="A39" s="77" t="s">
        <v>315</v>
      </c>
      <c r="B39" s="77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7" t="s">
        <v>316</v>
      </c>
      <c r="B40" s="77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7" t="s">
        <v>317</v>
      </c>
      <c r="B41" s="77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7" t="s">
        <v>318</v>
      </c>
      <c r="B42" s="77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7" t="s">
        <v>319</v>
      </c>
      <c r="B44" s="77"/>
      <c r="C44" s="60">
        <f>SUM(C4:C10)</f>
        <v>963</v>
      </c>
      <c r="D44" s="60">
        <f>SUM(D4:D10)</f>
        <v>1124</v>
      </c>
      <c r="E44" s="61">
        <f t="shared" si="0"/>
        <v>-14.32384341637011</v>
      </c>
    </row>
    <row r="45" spans="1:5" s="31" customFormat="1" ht="20.25" x14ac:dyDescent="0.2">
      <c r="A45" s="77" t="s">
        <v>320</v>
      </c>
      <c r="B45" s="77"/>
      <c r="C45" s="60">
        <f>SUM(C12:C18)</f>
        <v>179</v>
      </c>
      <c r="D45" s="60">
        <f>SUM(D12:D18)</f>
        <v>149</v>
      </c>
      <c r="E45" s="61">
        <f t="shared" si="0"/>
        <v>20.134228187919462</v>
      </c>
    </row>
    <row r="46" spans="1:5" s="31" customFormat="1" ht="20.25" customHeight="1" x14ac:dyDescent="0.2">
      <c r="A46" s="77" t="s">
        <v>321</v>
      </c>
      <c r="B46" s="77"/>
      <c r="C46" s="60">
        <f>SUM(C20:C26)</f>
        <v>186</v>
      </c>
      <c r="D46" s="60">
        <f>SUM(D20:D26)</f>
        <v>199</v>
      </c>
      <c r="E46" s="61">
        <f t="shared" si="0"/>
        <v>-6.5326633165829122</v>
      </c>
    </row>
    <row r="47" spans="1:5" s="31" customFormat="1" ht="20.25" customHeight="1" x14ac:dyDescent="0.2">
      <c r="A47" s="77" t="s">
        <v>322</v>
      </c>
      <c r="B47" s="77"/>
      <c r="C47" s="60">
        <f>SUM(C28:C34)</f>
        <v>33</v>
      </c>
      <c r="D47" s="60">
        <f>SUM(D28:D34)</f>
        <v>34</v>
      </c>
      <c r="E47" s="61">
        <f t="shared" si="0"/>
        <v>-2.941176470588232</v>
      </c>
    </row>
    <row r="48" spans="1:5" s="31" customFormat="1" ht="20.25" customHeight="1" x14ac:dyDescent="0.2">
      <c r="A48" s="77" t="s">
        <v>323</v>
      </c>
      <c r="B48" s="77"/>
      <c r="C48" s="60">
        <f>SUM(C36:C42)</f>
        <v>10</v>
      </c>
      <c r="D48" s="60">
        <f>SUM(D36:D42)</f>
        <v>4</v>
      </c>
      <c r="E48" s="61">
        <f t="shared" si="0"/>
        <v>150</v>
      </c>
    </row>
    <row r="49" spans="1:5" s="31" customFormat="1" ht="14.25" customHeight="1" x14ac:dyDescent="0.2">
      <c r="A49" s="81"/>
      <c r="B49" s="81"/>
      <c r="C49" s="81"/>
      <c r="D49" s="81"/>
      <c r="E49" s="81"/>
    </row>
    <row r="50" spans="1:5" s="31" customFormat="1" ht="51.75" customHeight="1" x14ac:dyDescent="0.2">
      <c r="A50" s="77" t="s">
        <v>324</v>
      </c>
      <c r="B50" s="77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3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0</v>
      </c>
      <c r="E50" s="61">
        <v>100</v>
      </c>
    </row>
    <row r="51" spans="1:5" s="31" customFormat="1" ht="48.75" customHeight="1" x14ac:dyDescent="0.2">
      <c r="A51" s="75" t="s">
        <v>325</v>
      </c>
      <c r="B51" s="76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10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2</v>
      </c>
      <c r="E51" s="61">
        <f t="shared" si="0"/>
        <v>400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2" t="s">
        <v>328</v>
      </c>
      <c r="B53" s="82"/>
      <c r="C53" s="66"/>
      <c r="D53" s="66"/>
      <c r="E53" s="65"/>
    </row>
    <row r="54" spans="1:5" s="31" customFormat="1" ht="15.75" x14ac:dyDescent="0.25">
      <c r="A54" s="67" t="s">
        <v>326</v>
      </c>
      <c r="B54" s="67"/>
      <c r="C54" s="66"/>
      <c r="D54" s="66"/>
      <c r="E54" s="65"/>
    </row>
  </sheetData>
  <mergeCells count="47">
    <mergeCell ref="A6:B6"/>
    <mergeCell ref="A1:E1"/>
    <mergeCell ref="A2:E2"/>
    <mergeCell ref="A3:B3"/>
    <mergeCell ref="A4:B4"/>
    <mergeCell ref="A5:B5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  <mergeCell ref="A50:B50"/>
    <mergeCell ref="A51:B51"/>
    <mergeCell ref="A53:B53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30</vt:i4>
      </vt:variant>
    </vt:vector>
  </HeadingPairs>
  <TitlesOfParts>
    <vt:vector size="42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2024-06-13T02:59:55Z</dcterms:modified>
</cp:coreProperties>
</file>