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082024\Ведомственная статистика\"/>
    </mc:Choice>
  </mc:AlternateContent>
  <xr:revisionPtr revIDLastSave="0" documentId="13_ncr:1_{F11BD18A-5519-44BD-98D6-448BB07E9355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10" localSheetId="1">'Республика Алтай 1'!$A$3:$E$34</definedName>
    <definedName name="Основные_20результаты_20работы_202011_2012_20квартал_10" localSheetId="3">'Республика Алтай 2'!$A$1:$E$15</definedName>
    <definedName name="Основные_20результаты_20работы_202011_2012_20квартал_10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1">'Республика Алтай 1'!$A$3:$E$34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3" l="1"/>
  <c r="D51" i="13"/>
  <c r="C51" i="13"/>
  <c r="D50" i="13"/>
  <c r="C50" i="13"/>
  <c r="D42" i="13"/>
  <c r="C42" i="13"/>
  <c r="D41" i="13"/>
  <c r="C41" i="13"/>
  <c r="D40" i="13"/>
  <c r="C40" i="13"/>
  <c r="D39" i="13"/>
  <c r="C39" i="13"/>
  <c r="E38" i="13"/>
  <c r="D38" i="13"/>
  <c r="C38" i="13"/>
  <c r="E37" i="13"/>
  <c r="D37" i="13"/>
  <c r="C37" i="13"/>
  <c r="D36" i="13"/>
  <c r="D48" i="13" s="1"/>
  <c r="C36" i="13"/>
  <c r="C48" i="13" s="1"/>
  <c r="D34" i="13"/>
  <c r="C34" i="13"/>
  <c r="D33" i="13"/>
  <c r="C33" i="13"/>
  <c r="E33" i="13" s="1"/>
  <c r="D32" i="13"/>
  <c r="C32" i="13"/>
  <c r="D31" i="13"/>
  <c r="C31" i="13"/>
  <c r="D30" i="13"/>
  <c r="C30" i="13"/>
  <c r="E30" i="13" s="1"/>
  <c r="E29" i="13"/>
  <c r="D29" i="13"/>
  <c r="C29" i="13"/>
  <c r="E28" i="13"/>
  <c r="D28" i="13"/>
  <c r="D47" i="13" s="1"/>
  <c r="C28" i="13"/>
  <c r="C47" i="13" s="1"/>
  <c r="D26" i="13"/>
  <c r="C26" i="13"/>
  <c r="E25" i="13"/>
  <c r="D25" i="13"/>
  <c r="C25" i="13"/>
  <c r="D24" i="13"/>
  <c r="C24" i="13"/>
  <c r="D23" i="13"/>
  <c r="C23" i="13"/>
  <c r="E23" i="13" s="1"/>
  <c r="E22" i="13"/>
  <c r="D22" i="13"/>
  <c r="C22" i="13"/>
  <c r="E21" i="13"/>
  <c r="D21" i="13"/>
  <c r="C21" i="13"/>
  <c r="D20" i="13"/>
  <c r="D46" i="13" s="1"/>
  <c r="C20" i="13"/>
  <c r="C46" i="13" s="1"/>
  <c r="E46" i="13" s="1"/>
  <c r="D18" i="13"/>
  <c r="C18" i="13"/>
  <c r="E18" i="13" s="1"/>
  <c r="E17" i="13"/>
  <c r="D17" i="13"/>
  <c r="C17" i="13"/>
  <c r="D16" i="13"/>
  <c r="C16" i="13"/>
  <c r="D15" i="13"/>
  <c r="C15" i="13"/>
  <c r="E14" i="13"/>
  <c r="D14" i="13"/>
  <c r="C14" i="13"/>
  <c r="D13" i="13"/>
  <c r="D45" i="13" s="1"/>
  <c r="C13" i="13"/>
  <c r="E13" i="13" s="1"/>
  <c r="D12" i="13"/>
  <c r="C12" i="13"/>
  <c r="C45" i="13" s="1"/>
  <c r="E10" i="13"/>
  <c r="D10" i="13"/>
  <c r="C10" i="13"/>
  <c r="E9" i="13"/>
  <c r="D9" i="13"/>
  <c r="C9" i="13"/>
  <c r="D8" i="13"/>
  <c r="C8" i="13"/>
  <c r="E8" i="13" s="1"/>
  <c r="D7" i="13"/>
  <c r="C7" i="13"/>
  <c r="E7" i="13" s="1"/>
  <c r="E6" i="13"/>
  <c r="D6" i="13"/>
  <c r="C6" i="13"/>
  <c r="E5" i="13"/>
  <c r="D5" i="13"/>
  <c r="C5" i="13"/>
  <c r="D4" i="13"/>
  <c r="D44" i="13" s="1"/>
  <c r="C4" i="13"/>
  <c r="E4" i="13" s="1"/>
  <c r="A1" i="13"/>
  <c r="E45" i="13" l="1"/>
  <c r="E47" i="13"/>
  <c r="E48" i="13"/>
  <c r="C44" i="13"/>
  <c r="E44" i="13" s="1"/>
  <c r="E20" i="13"/>
  <c r="E12" i="13"/>
  <c r="D24" i="11" l="1"/>
  <c r="C24" i="11"/>
  <c r="D23" i="11"/>
  <c r="D22" i="11"/>
  <c r="C22" i="11"/>
  <c r="C23" i="11" s="1"/>
  <c r="E23" i="11" s="1"/>
  <c r="D21" i="11"/>
  <c r="E21" i="11" s="1"/>
  <c r="C21" i="11"/>
  <c r="E20" i="11"/>
  <c r="D20" i="11"/>
  <c r="C20" i="11"/>
  <c r="D19" i="11"/>
  <c r="C19" i="11"/>
  <c r="E19" i="11" s="1"/>
  <c r="D18" i="11"/>
  <c r="C18" i="11"/>
  <c r="E18" i="11" s="1"/>
  <c r="D15" i="11"/>
  <c r="E15" i="11" s="1"/>
  <c r="C15" i="11"/>
  <c r="E14" i="11"/>
  <c r="D14" i="11"/>
  <c r="C14" i="11"/>
  <c r="D13" i="11"/>
  <c r="C13" i="11"/>
  <c r="E13" i="11" s="1"/>
  <c r="D12" i="11"/>
  <c r="C12" i="11"/>
  <c r="E12" i="11" s="1"/>
  <c r="D11" i="11"/>
  <c r="E11" i="11" s="1"/>
  <c r="C11" i="11"/>
  <c r="D9" i="11"/>
  <c r="D10" i="11" s="1"/>
  <c r="C9" i="11"/>
  <c r="C10" i="11" s="1"/>
  <c r="E10" i="11" s="1"/>
  <c r="D8" i="11"/>
  <c r="C8" i="11"/>
  <c r="E8" i="11" s="1"/>
  <c r="D7" i="11"/>
  <c r="E7" i="11" s="1"/>
  <c r="C7" i="11"/>
  <c r="E6" i="11"/>
  <c r="D6" i="11"/>
  <c r="C6" i="11"/>
  <c r="D5" i="11"/>
  <c r="C5" i="11"/>
  <c r="E5" i="11" s="1"/>
  <c r="D4" i="11"/>
  <c r="C4" i="11"/>
  <c r="E4" i="11" s="1"/>
  <c r="A1" i="11"/>
  <c r="E9" i="11" l="1"/>
  <c r="E22" i="11"/>
  <c r="D30" i="9" l="1"/>
  <c r="C30" i="9"/>
  <c r="E30" i="9" s="1"/>
  <c r="E29" i="9"/>
  <c r="D29" i="9"/>
  <c r="C29" i="9"/>
  <c r="D28" i="9"/>
  <c r="E28" i="9" s="1"/>
  <c r="C28" i="9"/>
  <c r="D27" i="9"/>
  <c r="C27" i="9"/>
  <c r="E27" i="9" s="1"/>
  <c r="C26" i="9"/>
  <c r="E25" i="9"/>
  <c r="D25" i="9"/>
  <c r="C25" i="9"/>
  <c r="D24" i="9"/>
  <c r="D26" i="9" s="1"/>
  <c r="C24" i="9"/>
  <c r="D23" i="9"/>
  <c r="C23" i="9"/>
  <c r="E23" i="9" s="1"/>
  <c r="D22" i="9"/>
  <c r="C22" i="9"/>
  <c r="E22" i="9" s="1"/>
  <c r="E21" i="9"/>
  <c r="D21" i="9"/>
  <c r="C21" i="9"/>
  <c r="D20" i="9"/>
  <c r="E20" i="9" s="1"/>
  <c r="C20" i="9"/>
  <c r="D19" i="9"/>
  <c r="C19" i="9"/>
  <c r="E19" i="9" s="1"/>
  <c r="D15" i="9"/>
  <c r="C15" i="9"/>
  <c r="E15" i="9" s="1"/>
  <c r="E14" i="9"/>
  <c r="D14" i="9"/>
  <c r="C14" i="9"/>
  <c r="D13" i="9"/>
  <c r="E13" i="9" s="1"/>
  <c r="C13" i="9"/>
  <c r="D12" i="9"/>
  <c r="C12" i="9"/>
  <c r="E12" i="9" s="1"/>
  <c r="C11" i="9"/>
  <c r="E11" i="9" s="1"/>
  <c r="E10" i="9"/>
  <c r="D10" i="9"/>
  <c r="D11" i="9" s="1"/>
  <c r="C10" i="9"/>
  <c r="D9" i="9"/>
  <c r="E9" i="9" s="1"/>
  <c r="C9" i="9"/>
  <c r="D8" i="9"/>
  <c r="C8" i="9"/>
  <c r="E8" i="9" s="1"/>
  <c r="D7" i="9"/>
  <c r="C7" i="9"/>
  <c r="E7" i="9" s="1"/>
  <c r="E6" i="9"/>
  <c r="D6" i="9"/>
  <c r="C6" i="9"/>
  <c r="D5" i="9"/>
  <c r="E5" i="9" s="1"/>
  <c r="C5" i="9"/>
  <c r="D4" i="9"/>
  <c r="C4" i="9"/>
  <c r="E4" i="9" s="1"/>
  <c r="A1" i="9"/>
  <c r="E26" i="9" l="1"/>
  <c r="E24" i="9"/>
  <c r="D43" i="7" l="1"/>
  <c r="C43" i="7"/>
  <c r="E43" i="7" s="1"/>
  <c r="E42" i="7"/>
  <c r="D42" i="7"/>
  <c r="C42" i="7"/>
  <c r="D41" i="7"/>
  <c r="E41" i="7" s="1"/>
  <c r="C41" i="7"/>
  <c r="D40" i="7"/>
  <c r="C40" i="7"/>
  <c r="E40" i="7" s="1"/>
  <c r="E38" i="7"/>
  <c r="D38" i="7"/>
  <c r="C38" i="7"/>
  <c r="C39" i="7" s="1"/>
  <c r="E39" i="7" s="1"/>
  <c r="D37" i="7"/>
  <c r="D39" i="7" s="1"/>
  <c r="C37" i="7"/>
  <c r="D36" i="7"/>
  <c r="C36" i="7"/>
  <c r="E36" i="7" s="1"/>
  <c r="D35" i="7"/>
  <c r="C35" i="7"/>
  <c r="E35" i="7" s="1"/>
  <c r="E34" i="7"/>
  <c r="D34" i="7"/>
  <c r="C34" i="7"/>
  <c r="D33" i="7"/>
  <c r="E33" i="7" s="1"/>
  <c r="C33" i="7"/>
  <c r="D32" i="7"/>
  <c r="C32" i="7"/>
  <c r="E32" i="7" s="1"/>
  <c r="D29" i="7"/>
  <c r="C29" i="7"/>
  <c r="E29" i="7" s="1"/>
  <c r="E28" i="7"/>
  <c r="D28" i="7"/>
  <c r="C28" i="7"/>
  <c r="D27" i="7"/>
  <c r="E27" i="7" s="1"/>
  <c r="C27" i="7"/>
  <c r="D26" i="7"/>
  <c r="C26" i="7"/>
  <c r="E26" i="7" s="1"/>
  <c r="E24" i="7"/>
  <c r="D24" i="7"/>
  <c r="C24" i="7"/>
  <c r="C25" i="7" s="1"/>
  <c r="D23" i="7"/>
  <c r="D25" i="7" s="1"/>
  <c r="C23" i="7"/>
  <c r="D22" i="7"/>
  <c r="C22" i="7"/>
  <c r="E22" i="7" s="1"/>
  <c r="D21" i="7"/>
  <c r="C21" i="7"/>
  <c r="E21" i="7" s="1"/>
  <c r="E20" i="7"/>
  <c r="D20" i="7"/>
  <c r="C20" i="7"/>
  <c r="D19" i="7"/>
  <c r="E19" i="7" s="1"/>
  <c r="C19" i="7"/>
  <c r="D18" i="7"/>
  <c r="C18" i="7"/>
  <c r="E18" i="7" s="1"/>
  <c r="D15" i="7"/>
  <c r="C15" i="7"/>
  <c r="E15" i="7" s="1"/>
  <c r="E14" i="7"/>
  <c r="D14" i="7"/>
  <c r="C14" i="7"/>
  <c r="D13" i="7"/>
  <c r="C13" i="7"/>
  <c r="E13" i="7" s="1"/>
  <c r="D12" i="7"/>
  <c r="C12" i="7"/>
  <c r="E12" i="7" s="1"/>
  <c r="E10" i="7"/>
  <c r="D10" i="7"/>
  <c r="C10" i="7"/>
  <c r="C11" i="7" s="1"/>
  <c r="D9" i="7"/>
  <c r="D11" i="7" s="1"/>
  <c r="C9" i="7"/>
  <c r="E9" i="7" s="1"/>
  <c r="D8" i="7"/>
  <c r="C8" i="7"/>
  <c r="E8" i="7" s="1"/>
  <c r="D7" i="7"/>
  <c r="C7" i="7"/>
  <c r="E7" i="7" s="1"/>
  <c r="E6" i="7"/>
  <c r="D6" i="7"/>
  <c r="C6" i="7"/>
  <c r="D5" i="7"/>
  <c r="C5" i="7"/>
  <c r="E5" i="7" s="1"/>
  <c r="D4" i="7"/>
  <c r="C4" i="7"/>
  <c r="E4" i="7" s="1"/>
  <c r="A1" i="7"/>
  <c r="E11" i="7" l="1"/>
  <c r="E25" i="7"/>
  <c r="E23" i="7"/>
  <c r="E37" i="7"/>
  <c r="E15" i="5" l="1"/>
  <c r="D15" i="5"/>
  <c r="C15" i="5"/>
  <c r="D14" i="5"/>
  <c r="E14" i="5" s="1"/>
  <c r="C14" i="5"/>
  <c r="D13" i="5"/>
  <c r="C13" i="5"/>
  <c r="E13" i="5" s="1"/>
  <c r="D12" i="5"/>
  <c r="C12" i="5"/>
  <c r="E12" i="5" s="1"/>
  <c r="D10" i="5"/>
  <c r="D11" i="5" s="1"/>
  <c r="C10" i="5"/>
  <c r="D9" i="5"/>
  <c r="C9" i="5"/>
  <c r="C11" i="5" s="1"/>
  <c r="D8" i="5"/>
  <c r="C8" i="5"/>
  <c r="E8" i="5" s="1"/>
  <c r="E7" i="5"/>
  <c r="D7" i="5"/>
  <c r="C7" i="5"/>
  <c r="D6" i="5"/>
  <c r="E6" i="5" s="1"/>
  <c r="C6" i="5"/>
  <c r="D5" i="5"/>
  <c r="C5" i="5"/>
  <c r="E5" i="5" s="1"/>
  <c r="D4" i="5"/>
  <c r="C4" i="5"/>
  <c r="E4" i="5" s="1"/>
  <c r="A1" i="5"/>
  <c r="E11" i="5" l="1"/>
  <c r="E10" i="5"/>
  <c r="E9" i="5"/>
  <c r="D34" i="3" l="1"/>
  <c r="C34" i="3"/>
  <c r="E34" i="3" s="1"/>
  <c r="E33" i="3"/>
  <c r="D33" i="3"/>
  <c r="C33" i="3"/>
  <c r="D32" i="3"/>
  <c r="E32" i="3" s="1"/>
  <c r="C32" i="3"/>
  <c r="D31" i="3"/>
  <c r="C31" i="3"/>
  <c r="E31" i="3" s="1"/>
  <c r="C30" i="3"/>
  <c r="E29" i="3"/>
  <c r="D29" i="3"/>
  <c r="D30" i="3" s="1"/>
  <c r="C29" i="3"/>
  <c r="D28" i="3"/>
  <c r="E28" i="3" s="1"/>
  <c r="C28" i="3"/>
  <c r="D27" i="3"/>
  <c r="C27" i="3"/>
  <c r="E27" i="3" s="1"/>
  <c r="D26" i="3"/>
  <c r="C26" i="3"/>
  <c r="E26" i="3" s="1"/>
  <c r="E25" i="3"/>
  <c r="D25" i="3"/>
  <c r="C25" i="3"/>
  <c r="D24" i="3"/>
  <c r="E24" i="3" s="1"/>
  <c r="C24" i="3"/>
  <c r="D23" i="3"/>
  <c r="C23" i="3"/>
  <c r="E23" i="3" s="1"/>
  <c r="D20" i="3"/>
  <c r="C20" i="3"/>
  <c r="E20" i="3" s="1"/>
  <c r="E19" i="3"/>
  <c r="D19" i="3"/>
  <c r="C19" i="3"/>
  <c r="D18" i="3"/>
  <c r="E18" i="3" s="1"/>
  <c r="C18" i="3"/>
  <c r="D17" i="3"/>
  <c r="C17" i="3"/>
  <c r="E17" i="3" s="1"/>
  <c r="C16" i="3"/>
  <c r="E16" i="3" s="1"/>
  <c r="E15" i="3"/>
  <c r="D15" i="3"/>
  <c r="D16" i="3" s="1"/>
  <c r="C15" i="3"/>
  <c r="D14" i="3"/>
  <c r="E14" i="3" s="1"/>
  <c r="C14" i="3"/>
  <c r="D13" i="3"/>
  <c r="C13" i="3"/>
  <c r="E13" i="3" s="1"/>
  <c r="D12" i="3"/>
  <c r="C12" i="3"/>
  <c r="E12" i="3" s="1"/>
  <c r="E11" i="3"/>
  <c r="D11" i="3"/>
  <c r="C11" i="3"/>
  <c r="D10" i="3"/>
  <c r="E10" i="3" s="1"/>
  <c r="C10" i="3"/>
  <c r="D9" i="3"/>
  <c r="C9" i="3"/>
  <c r="E9" i="3" s="1"/>
  <c r="A5" i="3"/>
  <c r="A4" i="3"/>
  <c r="E3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E7E2B0C7-AC3D-45A5-8FD2-F616F5B7DC5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15597306-68DA-4D9D-A6DD-3D5B5B71410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69D4DCD2-B9C0-4F37-B2AB-7C23DD288590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9734E5BB-69AB-4E34-AA68-B70F5B9827A1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A0BD2D6F-68C0-41E2-B263-5496881B064A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3485B518-5AF1-4707-87EB-455635B7A557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F7785983-6F12-44DC-8067-5D94994355C8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DCF06987-7F18-4E31-BB09-28EEAF8E2674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B12E5B07-7CC3-428D-85B4-8A67ED3790A5}" name="Подключение3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18639E59-AB7C-4A56-8FE7-6EF07B6BEA12}" name="Подключение3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D202E9AE-CA6B-418F-AF71-9C28CB2994E2}" name="Подключение3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C25730BB-B4A1-4647-AE97-39FBE1D17B5D}" name="Подключение3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3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4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5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6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<sst xmlns="http://schemas.openxmlformats.org/spreadsheetml/2006/main" count="625" uniqueCount="329">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</sst>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8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8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8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8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8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08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январь-август 2024</v>
          </cell>
        </row>
        <row r="4">
          <cell r="A4" t="str">
            <v>Республика Алтай</v>
          </cell>
          <cell r="B4">
            <v>22167</v>
          </cell>
          <cell r="C4">
            <v>21906</v>
          </cell>
          <cell r="D4">
            <v>2992</v>
          </cell>
          <cell r="E4">
            <v>2888</v>
          </cell>
          <cell r="F4">
            <v>2358</v>
          </cell>
          <cell r="G4">
            <v>2545</v>
          </cell>
          <cell r="H4">
            <v>1342</v>
          </cell>
          <cell r="I4">
            <v>1639</v>
          </cell>
          <cell r="J4">
            <v>990</v>
          </cell>
          <cell r="K4">
            <v>1471</v>
          </cell>
          <cell r="L4">
            <v>4760</v>
          </cell>
          <cell r="M4">
            <v>4744</v>
          </cell>
          <cell r="N4">
            <v>3424</v>
          </cell>
          <cell r="O4">
            <v>3540</v>
          </cell>
          <cell r="P4">
            <v>740</v>
          </cell>
          <cell r="Q4">
            <v>809</v>
          </cell>
          <cell r="R4">
            <v>581</v>
          </cell>
          <cell r="S4">
            <v>457</v>
          </cell>
          <cell r="T4">
            <v>71</v>
          </cell>
          <cell r="U4">
            <v>81</v>
          </cell>
          <cell r="V4">
            <v>66</v>
          </cell>
          <cell r="W4">
            <v>79</v>
          </cell>
          <cell r="X4">
            <v>6014</v>
          </cell>
          <cell r="Y4">
            <v>6074</v>
          </cell>
          <cell r="Z4">
            <v>1031</v>
          </cell>
          <cell r="AA4">
            <v>1025</v>
          </cell>
          <cell r="AB4">
            <v>793</v>
          </cell>
          <cell r="AC4">
            <v>940</v>
          </cell>
          <cell r="AD4">
            <v>220</v>
          </cell>
          <cell r="AE4">
            <v>225</v>
          </cell>
          <cell r="AF4">
            <v>169</v>
          </cell>
          <cell r="AG4">
            <v>256</v>
          </cell>
          <cell r="AH4">
            <v>1418</v>
          </cell>
          <cell r="AI4">
            <v>1377</v>
          </cell>
          <cell r="AJ4">
            <v>853</v>
          </cell>
          <cell r="AK4">
            <v>895</v>
          </cell>
          <cell r="AL4">
            <v>90</v>
          </cell>
          <cell r="AM4">
            <v>130</v>
          </cell>
          <cell r="AN4">
            <v>173</v>
          </cell>
          <cell r="AO4">
            <v>146</v>
          </cell>
          <cell r="AP4">
            <v>21</v>
          </cell>
          <cell r="AQ4">
            <v>25</v>
          </cell>
          <cell r="AR4">
            <v>19</v>
          </cell>
          <cell r="AS4">
            <v>22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январь-август 2024</v>
          </cell>
        </row>
        <row r="4">
          <cell r="B4">
            <v>2708</v>
          </cell>
          <cell r="C4">
            <v>2763</v>
          </cell>
          <cell r="D4">
            <v>150</v>
          </cell>
          <cell r="E4">
            <v>174</v>
          </cell>
          <cell r="F4">
            <v>140</v>
          </cell>
          <cell r="G4">
            <v>160</v>
          </cell>
          <cell r="H4">
            <v>259</v>
          </cell>
          <cell r="I4">
            <v>311</v>
          </cell>
          <cell r="J4">
            <v>173</v>
          </cell>
          <cell r="K4">
            <v>303</v>
          </cell>
          <cell r="L4">
            <v>680</v>
          </cell>
          <cell r="M4">
            <v>652</v>
          </cell>
          <cell r="N4">
            <v>461</v>
          </cell>
          <cell r="O4">
            <v>471</v>
          </cell>
          <cell r="P4">
            <v>163</v>
          </cell>
          <cell r="Q4">
            <v>166</v>
          </cell>
          <cell r="R4">
            <v>121</v>
          </cell>
          <cell r="S4">
            <v>86</v>
          </cell>
          <cell r="T4">
            <v>35</v>
          </cell>
          <cell r="U4">
            <v>30</v>
          </cell>
          <cell r="V4">
            <v>32</v>
          </cell>
          <cell r="W4">
            <v>28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январь-август 2024</v>
          </cell>
        </row>
        <row r="4">
          <cell r="B4">
            <v>11005</v>
          </cell>
          <cell r="C4">
            <v>10756</v>
          </cell>
          <cell r="D4">
            <v>1528</v>
          </cell>
          <cell r="E4">
            <v>1370</v>
          </cell>
          <cell r="F4">
            <v>1198</v>
          </cell>
          <cell r="G4">
            <v>1150</v>
          </cell>
          <cell r="H4">
            <v>729</v>
          </cell>
          <cell r="I4">
            <v>935</v>
          </cell>
          <cell r="J4">
            <v>541</v>
          </cell>
          <cell r="K4">
            <v>778</v>
          </cell>
          <cell r="L4">
            <v>2156</v>
          </cell>
          <cell r="M4">
            <v>2232</v>
          </cell>
          <cell r="N4">
            <v>1543</v>
          </cell>
          <cell r="O4">
            <v>1564</v>
          </cell>
          <cell r="P4">
            <v>396</v>
          </cell>
          <cell r="Q4">
            <v>432</v>
          </cell>
          <cell r="R4">
            <v>269</v>
          </cell>
          <cell r="S4">
            <v>200</v>
          </cell>
          <cell r="T4">
            <v>13</v>
          </cell>
          <cell r="U4">
            <v>17</v>
          </cell>
          <cell r="V4">
            <v>13</v>
          </cell>
          <cell r="W4">
            <v>19</v>
          </cell>
          <cell r="X4">
            <v>801</v>
          </cell>
          <cell r="Y4">
            <v>783</v>
          </cell>
          <cell r="Z4">
            <v>134</v>
          </cell>
          <cell r="AA4">
            <v>121</v>
          </cell>
          <cell r="AB4">
            <v>92</v>
          </cell>
          <cell r="AC4">
            <v>100</v>
          </cell>
          <cell r="AD4">
            <v>241</v>
          </cell>
          <cell r="AE4">
            <v>169</v>
          </cell>
          <cell r="AF4">
            <v>201</v>
          </cell>
          <cell r="AG4">
            <v>141</v>
          </cell>
          <cell r="AH4">
            <v>116</v>
          </cell>
          <cell r="AI4">
            <v>150</v>
          </cell>
          <cell r="AJ4">
            <v>74</v>
          </cell>
          <cell r="AK4">
            <v>86</v>
          </cell>
          <cell r="AL4">
            <v>35</v>
          </cell>
          <cell r="AM4">
            <v>43</v>
          </cell>
          <cell r="AN4">
            <v>15</v>
          </cell>
          <cell r="AO4">
            <v>14</v>
          </cell>
          <cell r="AP4">
            <v>1</v>
          </cell>
          <cell r="AQ4">
            <v>4</v>
          </cell>
          <cell r="AR4">
            <v>1</v>
          </cell>
          <cell r="AS4">
            <v>4</v>
          </cell>
          <cell r="AT4">
            <v>2442</v>
          </cell>
          <cell r="AU4">
            <v>2375</v>
          </cell>
          <cell r="AV4">
            <v>135</v>
          </cell>
          <cell r="AW4">
            <v>150</v>
          </cell>
          <cell r="AX4">
            <v>116</v>
          </cell>
          <cell r="AY4">
            <v>118</v>
          </cell>
          <cell r="AZ4">
            <v>145</v>
          </cell>
          <cell r="BA4">
            <v>177</v>
          </cell>
          <cell r="BB4">
            <v>110</v>
          </cell>
          <cell r="BC4">
            <v>159</v>
          </cell>
          <cell r="BD4">
            <v>827</v>
          </cell>
          <cell r="BE4">
            <v>756</v>
          </cell>
          <cell r="BF4">
            <v>486</v>
          </cell>
          <cell r="BG4">
            <v>432</v>
          </cell>
          <cell r="BH4">
            <v>99</v>
          </cell>
          <cell r="BI4">
            <v>105</v>
          </cell>
          <cell r="BJ4">
            <v>102</v>
          </cell>
          <cell r="BK4">
            <v>92</v>
          </cell>
          <cell r="BL4">
            <v>0</v>
          </cell>
          <cell r="BM4">
            <v>7</v>
          </cell>
          <cell r="BN4">
            <v>0</v>
          </cell>
          <cell r="BO4">
            <v>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январь-август 2024</v>
          </cell>
        </row>
        <row r="4">
          <cell r="B4">
            <v>2654</v>
          </cell>
          <cell r="C4">
            <v>2559</v>
          </cell>
          <cell r="D4">
            <v>454</v>
          </cell>
          <cell r="E4">
            <v>457</v>
          </cell>
          <cell r="F4">
            <v>391</v>
          </cell>
          <cell r="G4">
            <v>399</v>
          </cell>
          <cell r="H4">
            <v>33</v>
          </cell>
          <cell r="I4">
            <v>52</v>
          </cell>
          <cell r="J4">
            <v>19</v>
          </cell>
          <cell r="K4">
            <v>56</v>
          </cell>
          <cell r="L4">
            <v>551</v>
          </cell>
          <cell r="M4">
            <v>494</v>
          </cell>
          <cell r="N4">
            <v>374</v>
          </cell>
          <cell r="O4">
            <v>357</v>
          </cell>
          <cell r="P4">
            <v>65</v>
          </cell>
          <cell r="Q4">
            <v>62</v>
          </cell>
          <cell r="R4">
            <v>105</v>
          </cell>
          <cell r="S4">
            <v>65</v>
          </cell>
          <cell r="T4">
            <v>1</v>
          </cell>
          <cell r="U4">
            <v>3</v>
          </cell>
          <cell r="V4">
            <v>1</v>
          </cell>
          <cell r="W4">
            <v>3</v>
          </cell>
          <cell r="X4">
            <v>3885</v>
          </cell>
          <cell r="Y4">
            <v>3961</v>
          </cell>
          <cell r="Z4">
            <v>364</v>
          </cell>
          <cell r="AA4">
            <v>361</v>
          </cell>
          <cell r="AB4">
            <v>321</v>
          </cell>
          <cell r="AC4">
            <v>322</v>
          </cell>
          <cell r="AD4">
            <v>290</v>
          </cell>
          <cell r="AE4">
            <v>431</v>
          </cell>
          <cell r="AF4">
            <v>222</v>
          </cell>
          <cell r="AG4">
            <v>387</v>
          </cell>
          <cell r="AH4">
            <v>839</v>
          </cell>
          <cell r="AI4">
            <v>768</v>
          </cell>
          <cell r="AJ4">
            <v>697</v>
          </cell>
          <cell r="AK4">
            <v>667</v>
          </cell>
          <cell r="AL4">
            <v>107</v>
          </cell>
          <cell r="AM4">
            <v>112</v>
          </cell>
          <cell r="AN4">
            <v>81</v>
          </cell>
          <cell r="AO4">
            <v>57</v>
          </cell>
          <cell r="AP4">
            <v>10</v>
          </cell>
          <cell r="AQ4">
            <v>7</v>
          </cell>
          <cell r="AR4">
            <v>11</v>
          </cell>
          <cell r="AS4">
            <v>7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январь-август 2024</v>
          </cell>
        </row>
        <row r="4">
          <cell r="B4">
            <v>5897</v>
          </cell>
          <cell r="C4">
            <v>5572</v>
          </cell>
          <cell r="D4">
            <v>3402</v>
          </cell>
          <cell r="E4">
            <v>3251</v>
          </cell>
          <cell r="F4">
            <v>953</v>
          </cell>
          <cell r="G4">
            <v>923</v>
          </cell>
          <cell r="H4">
            <v>897</v>
          </cell>
          <cell r="I4">
            <v>880</v>
          </cell>
          <cell r="J4">
            <v>198</v>
          </cell>
          <cell r="K4">
            <v>191</v>
          </cell>
          <cell r="L4">
            <v>349</v>
          </cell>
          <cell r="M4">
            <v>351</v>
          </cell>
          <cell r="N4">
            <v>256</v>
          </cell>
          <cell r="O4">
            <v>223</v>
          </cell>
          <cell r="P4">
            <v>10</v>
          </cell>
          <cell r="Q4">
            <v>17</v>
          </cell>
          <cell r="R4">
            <v>1758</v>
          </cell>
          <cell r="S4">
            <v>1771</v>
          </cell>
          <cell r="T4">
            <v>34</v>
          </cell>
          <cell r="U4">
            <v>49</v>
          </cell>
          <cell r="V4">
            <v>436</v>
          </cell>
          <cell r="W4">
            <v>439</v>
          </cell>
          <cell r="X4">
            <v>133</v>
          </cell>
          <cell r="Y4">
            <v>140</v>
          </cell>
          <cell r="Z4">
            <v>505</v>
          </cell>
          <cell r="AA4">
            <v>368</v>
          </cell>
          <cell r="AB4">
            <v>28</v>
          </cell>
          <cell r="AC4">
            <v>23</v>
          </cell>
          <cell r="AD4">
            <v>89</v>
          </cell>
          <cell r="AE4">
            <v>77</v>
          </cell>
          <cell r="AF4">
            <v>97</v>
          </cell>
          <cell r="AG4">
            <v>80</v>
          </cell>
          <cell r="AH4">
            <v>3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январь-август 2024</v>
          </cell>
        </row>
        <row r="4">
          <cell r="B4">
            <v>193</v>
          </cell>
          <cell r="C4">
            <v>192</v>
          </cell>
          <cell r="D4">
            <v>5</v>
          </cell>
          <cell r="E4">
            <v>0</v>
          </cell>
          <cell r="F4">
            <v>1</v>
          </cell>
          <cell r="G4">
            <v>1</v>
          </cell>
          <cell r="H4">
            <v>1</v>
          </cell>
          <cell r="I4">
            <v>2</v>
          </cell>
          <cell r="J4">
            <v>516</v>
          </cell>
          <cell r="K4">
            <v>637</v>
          </cell>
          <cell r="L4">
            <v>4</v>
          </cell>
          <cell r="M4">
            <v>11</v>
          </cell>
          <cell r="N4">
            <v>10</v>
          </cell>
          <cell r="O4">
            <v>11</v>
          </cell>
          <cell r="P4">
            <v>9</v>
          </cell>
          <cell r="Q4">
            <v>5</v>
          </cell>
          <cell r="R4">
            <v>627</v>
          </cell>
          <cell r="S4">
            <v>804</v>
          </cell>
          <cell r="T4">
            <v>0</v>
          </cell>
          <cell r="U4">
            <v>0</v>
          </cell>
          <cell r="V4">
            <v>10</v>
          </cell>
          <cell r="W4">
            <v>10</v>
          </cell>
          <cell r="X4">
            <v>1</v>
          </cell>
          <cell r="Y4">
            <v>0</v>
          </cell>
          <cell r="Z4">
            <v>3</v>
          </cell>
          <cell r="AA4">
            <v>6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1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1</v>
          </cell>
          <cell r="AP4">
            <v>0</v>
          </cell>
          <cell r="AQ4">
            <v>0</v>
          </cell>
          <cell r="AR4">
            <v>78</v>
          </cell>
          <cell r="AS4">
            <v>71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41</v>
          </cell>
          <cell r="AY4">
            <v>33</v>
          </cell>
          <cell r="AZ4">
            <v>0</v>
          </cell>
          <cell r="BA4">
            <v>0</v>
          </cell>
          <cell r="BB4">
            <v>73</v>
          </cell>
          <cell r="BC4">
            <v>35</v>
          </cell>
          <cell r="BD4">
            <v>0</v>
          </cell>
          <cell r="BE4">
            <v>0</v>
          </cell>
          <cell r="BF4">
            <v>165</v>
          </cell>
          <cell r="BG4">
            <v>153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1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6</v>
          </cell>
          <cell r="BW4">
            <v>5</v>
          </cell>
          <cell r="BX4">
            <v>74</v>
          </cell>
          <cell r="BY4">
            <v>61</v>
          </cell>
          <cell r="BZ4">
            <v>116</v>
          </cell>
          <cell r="CA4">
            <v>114</v>
          </cell>
          <cell r="CB4">
            <v>103</v>
          </cell>
          <cell r="CC4">
            <v>141</v>
          </cell>
          <cell r="CD4">
            <v>2</v>
          </cell>
          <cell r="CE4">
            <v>6</v>
          </cell>
          <cell r="CF4">
            <v>1</v>
          </cell>
          <cell r="CG4">
            <v>0</v>
          </cell>
          <cell r="CH4">
            <v>0</v>
          </cell>
          <cell r="CI4">
            <v>0</v>
          </cell>
          <cell r="CJ4">
            <v>2</v>
          </cell>
          <cell r="CK4">
            <v>3</v>
          </cell>
          <cell r="CL4">
            <v>3</v>
          </cell>
          <cell r="CM4">
            <v>8</v>
          </cell>
          <cell r="CN4">
            <v>19</v>
          </cell>
          <cell r="CO4">
            <v>21</v>
          </cell>
          <cell r="CP4">
            <v>29</v>
          </cell>
          <cell r="CQ4">
            <v>33</v>
          </cell>
          <cell r="CR4">
            <v>0</v>
          </cell>
          <cell r="CS4">
            <v>0</v>
          </cell>
          <cell r="CT4">
            <v>1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2</v>
          </cell>
          <cell r="DA4">
            <v>0</v>
          </cell>
          <cell r="DB4">
            <v>6</v>
          </cell>
          <cell r="DC4">
            <v>6</v>
          </cell>
          <cell r="DD4">
            <v>5</v>
          </cell>
          <cell r="DE4">
            <v>5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6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10</v>
          </cell>
          <cell r="EC4">
            <v>4</v>
          </cell>
          <cell r="ED4">
            <v>1</v>
          </cell>
          <cell r="EE4">
            <v>1</v>
          </cell>
          <cell r="EF4">
            <v>3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8" xr16:uid="{EA812D82-9F5F-4F0B-A155-C0414FA25EA1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8" xr16:uid="{CDAB900E-CED2-4089-9856-F781FA8A6489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9" xr16:uid="{5EC3AA90-2040-45F3-B895-273F6B195F92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6" xr16:uid="{84313571-8144-42E9-BE14-247A13B37F53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2" xr16:uid="{91B4E607-247B-4249-A248-A88771C59095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9" xr16:uid="{38F42010-4EA8-4B82-9C09-0FF9FBDA7802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30" xr16:uid="{DBC3AA4D-66E2-4144-B065-0F5E4F3A5263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0" xr16:uid="{61136B82-FCD1-4197-949A-47BBC1A640FE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3" xr16:uid="{413EDDD4-6D9C-407F-9576-1D2FD2ECE9F8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7" xr16:uid="{C979F42C-88F9-4B7A-A56E-4FC583ECCABF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5" xr16:uid="{C47C295B-C7F9-4312-A759-CDFDDFC6EE4E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A43BF88A-F344-4DCA-BE5B-84CC3D535253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5" xr16:uid="{00000000-0016-0000-0100-000000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Relationship Id="rId7" Type="http://schemas.openxmlformats.org/officeDocument/2006/relationships/queryTable" Target="../queryTables/queryTable16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5" Type="http://schemas.openxmlformats.org/officeDocument/2006/relationships/queryTable" Target="../queryTables/queryTable14.xml"/><Relationship Id="rId10" Type="http://schemas.openxmlformats.org/officeDocument/2006/relationships/queryTable" Target="../queryTables/queryTable19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7.xml"/><Relationship Id="rId3" Type="http://schemas.openxmlformats.org/officeDocument/2006/relationships/queryTable" Target="../queryTables/queryTable22.xml"/><Relationship Id="rId7" Type="http://schemas.openxmlformats.org/officeDocument/2006/relationships/queryTable" Target="../queryTables/queryTable26.xml"/><Relationship Id="rId2" Type="http://schemas.openxmlformats.org/officeDocument/2006/relationships/queryTable" Target="../queryTables/queryTable2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5.xml"/><Relationship Id="rId11" Type="http://schemas.openxmlformats.org/officeDocument/2006/relationships/queryTable" Target="../queryTables/queryTable30.xml"/><Relationship Id="rId5" Type="http://schemas.openxmlformats.org/officeDocument/2006/relationships/queryTable" Target="../queryTables/queryTable24.xml"/><Relationship Id="rId10" Type="http://schemas.openxmlformats.org/officeDocument/2006/relationships/queryTable" Target="../queryTables/queryTable29.xml"/><Relationship Id="rId4" Type="http://schemas.openxmlformats.org/officeDocument/2006/relationships/queryTable" Target="../queryTables/queryTable23.xml"/><Relationship Id="rId9" Type="http://schemas.openxmlformats.org/officeDocument/2006/relationships/queryTable" Target="../queryTables/queryTable2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январь-август 2024</v>
      </c>
      <c r="B1" s="72"/>
      <c r="C1" s="72"/>
      <c r="D1" s="72"/>
      <c r="E1" s="72"/>
    </row>
    <row r="2" spans="1:5" s="31" customFormat="1" ht="22.5" customHeight="1" x14ac:dyDescent="0.2">
      <c r="A2" s="80" t="s">
        <v>196</v>
      </c>
      <c r="B2" s="80"/>
      <c r="C2" s="80"/>
      <c r="D2" s="80"/>
      <c r="E2" s="80"/>
    </row>
    <row r="3" spans="1:5" s="30" customFormat="1" ht="22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7" t="s">
        <v>197</v>
      </c>
      <c r="B4" s="77"/>
      <c r="C4" s="60">
        <f>'[5]Республика Алтай'!B4</f>
        <v>5897</v>
      </c>
      <c r="D4" s="60">
        <f>'[5]Республика Алтай'!C4</f>
        <v>5572</v>
      </c>
      <c r="E4" s="61">
        <f t="shared" ref="E4:E15" si="0">C4*100/D4-100</f>
        <v>5.8327351040918813</v>
      </c>
    </row>
    <row r="5" spans="1:5" s="31" customFormat="1" ht="36" customHeight="1" x14ac:dyDescent="0.2">
      <c r="A5" s="77" t="s">
        <v>198</v>
      </c>
      <c r="B5" s="77"/>
      <c r="C5" s="60">
        <f>'[5]Республика Алтай'!D4</f>
        <v>3402</v>
      </c>
      <c r="D5" s="60">
        <f>'[5]Республика Алтай'!E4</f>
        <v>3251</v>
      </c>
      <c r="E5" s="61">
        <f t="shared" si="0"/>
        <v>4.6447247000922829</v>
      </c>
    </row>
    <row r="6" spans="1:5" s="31" customFormat="1" ht="32.25" customHeight="1" x14ac:dyDescent="0.2">
      <c r="A6" s="77" t="s">
        <v>199</v>
      </c>
      <c r="B6" s="77"/>
      <c r="C6" s="60">
        <f>'[5]Республика Алтай'!F4</f>
        <v>953</v>
      </c>
      <c r="D6" s="60">
        <f>'[5]Республика Алтай'!G4</f>
        <v>923</v>
      </c>
      <c r="E6" s="61">
        <f t="shared" si="0"/>
        <v>3.2502708559046596</v>
      </c>
    </row>
    <row r="7" spans="1:5" s="31" customFormat="1" ht="32.25" customHeight="1" x14ac:dyDescent="0.2">
      <c r="A7" s="75" t="s">
        <v>200</v>
      </c>
      <c r="B7" s="76"/>
      <c r="C7" s="60">
        <f>'[5]Республика Алтай'!H4</f>
        <v>897</v>
      </c>
      <c r="D7" s="60">
        <f>'[5]Республика Алтай'!I4</f>
        <v>880</v>
      </c>
      <c r="E7" s="61">
        <f t="shared" si="0"/>
        <v>1.931818181818187</v>
      </c>
    </row>
    <row r="8" spans="1:5" s="31" customFormat="1" ht="32.25" customHeight="1" x14ac:dyDescent="0.2">
      <c r="A8" s="77" t="s">
        <v>201</v>
      </c>
      <c r="B8" s="77"/>
      <c r="C8" s="60">
        <f>'[5]Республика Алтай'!J4</f>
        <v>198</v>
      </c>
      <c r="D8" s="60">
        <f>'[5]Республика Алтай'!K4</f>
        <v>191</v>
      </c>
      <c r="E8" s="61">
        <f t="shared" si="0"/>
        <v>3.6649214659685896</v>
      </c>
    </row>
    <row r="9" spans="1:5" s="31" customFormat="1" ht="20.25" customHeight="1" x14ac:dyDescent="0.2">
      <c r="A9" s="77" t="s">
        <v>202</v>
      </c>
      <c r="B9" s="77"/>
      <c r="C9" s="60">
        <f>'[5]Республика Алтай'!L4</f>
        <v>349</v>
      </c>
      <c r="D9" s="60">
        <f>'[5]Республика Алтай'!M4</f>
        <v>351</v>
      </c>
      <c r="E9" s="61">
        <f t="shared" si="0"/>
        <v>-0.56980056980056304</v>
      </c>
    </row>
    <row r="10" spans="1:5" ht="19.5" customHeight="1" x14ac:dyDescent="0.2">
      <c r="A10" s="62"/>
      <c r="B10" s="62" t="s">
        <v>101</v>
      </c>
      <c r="C10" s="63">
        <f>C9/C8*100</f>
        <v>176.26262626262624</v>
      </c>
      <c r="D10" s="63">
        <f>D9/D8*100</f>
        <v>183.7696335078534</v>
      </c>
      <c r="E10" s="64">
        <f>C10*100/D10-100</f>
        <v>-4.0850096405652039</v>
      </c>
    </row>
    <row r="11" spans="1:5" s="31" customFormat="1" ht="45" customHeight="1" x14ac:dyDescent="0.2">
      <c r="A11" s="75" t="s">
        <v>203</v>
      </c>
      <c r="B11" s="76"/>
      <c r="C11" s="60">
        <f>'[5]Республика Алтай'!N4</f>
        <v>256</v>
      </c>
      <c r="D11" s="60">
        <f>'[5]Республика Алтай'!O4</f>
        <v>223</v>
      </c>
      <c r="E11" s="61">
        <f t="shared" si="0"/>
        <v>14.79820627802691</v>
      </c>
    </row>
    <row r="12" spans="1:5" s="31" customFormat="1" ht="39" customHeight="1" x14ac:dyDescent="0.2">
      <c r="A12" s="77" t="s">
        <v>204</v>
      </c>
      <c r="B12" s="77"/>
      <c r="C12" s="60">
        <f>'[5]Республика Алтай'!P4</f>
        <v>10</v>
      </c>
      <c r="D12" s="60">
        <f>'[5]Республика Алтай'!Q4</f>
        <v>17</v>
      </c>
      <c r="E12" s="61">
        <f t="shared" si="0"/>
        <v>-41.176470588235297</v>
      </c>
    </row>
    <row r="13" spans="1:5" s="31" customFormat="1" ht="33.75" customHeight="1" x14ac:dyDescent="0.2">
      <c r="A13" s="77" t="s">
        <v>205</v>
      </c>
      <c r="B13" s="77"/>
      <c r="C13" s="60">
        <f>'[5]Республика Алтай'!R4</f>
        <v>1758</v>
      </c>
      <c r="D13" s="60">
        <f>'[5]Республика Алтай'!S4</f>
        <v>1771</v>
      </c>
      <c r="E13" s="61">
        <f t="shared" si="0"/>
        <v>-0.73404856013551978</v>
      </c>
    </row>
    <row r="14" spans="1:5" s="31" customFormat="1" ht="32.25" customHeight="1" x14ac:dyDescent="0.2">
      <c r="A14" s="78" t="s">
        <v>206</v>
      </c>
      <c r="B14" s="78"/>
      <c r="C14" s="60">
        <f>'[5]Республика Алтай'!T4</f>
        <v>34</v>
      </c>
      <c r="D14" s="60">
        <f>'[5]Республика Алтай'!U4</f>
        <v>49</v>
      </c>
      <c r="E14" s="61">
        <f t="shared" si="0"/>
        <v>-30.612244897959187</v>
      </c>
    </row>
    <row r="15" spans="1:5" s="31" customFormat="1" ht="32.25" customHeight="1" x14ac:dyDescent="0.2">
      <c r="A15" s="77" t="s">
        <v>207</v>
      </c>
      <c r="B15" s="77"/>
      <c r="C15" s="60">
        <f>'[5]Республика Алтай'!V4</f>
        <v>436</v>
      </c>
      <c r="D15" s="60">
        <f>'[5]Республика Алтай'!W4</f>
        <v>439</v>
      </c>
      <c r="E15" s="61">
        <f t="shared" si="0"/>
        <v>-0.6833712984054614</v>
      </c>
    </row>
    <row r="16" spans="1:5" s="31" customFormat="1" ht="27" customHeight="1" x14ac:dyDescent="0.2">
      <c r="A16" s="79" t="s">
        <v>208</v>
      </c>
      <c r="B16" s="79"/>
      <c r="C16" s="79"/>
      <c r="D16" s="79"/>
      <c r="E16" s="79"/>
    </row>
    <row r="17" spans="1:5" s="31" customFormat="1" ht="27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7" t="s">
        <v>209</v>
      </c>
      <c r="B18" s="77"/>
      <c r="C18" s="60">
        <f>'[5]Республика Алтай'!X4</f>
        <v>133</v>
      </c>
      <c r="D18" s="60">
        <f>'[5]Республика Алтай'!Y4</f>
        <v>140</v>
      </c>
      <c r="E18" s="61">
        <f t="shared" ref="E18:E22" si="1">C18*100/D18-100</f>
        <v>-5</v>
      </c>
    </row>
    <row r="19" spans="1:5" s="31" customFormat="1" ht="20.25" customHeight="1" x14ac:dyDescent="0.2">
      <c r="A19" s="75" t="s">
        <v>94</v>
      </c>
      <c r="B19" s="76"/>
      <c r="C19" s="60">
        <f>'[5]Республика Алтай'!Z4</f>
        <v>505</v>
      </c>
      <c r="D19" s="60">
        <f>'[5]Республика Алтай'!AA4</f>
        <v>368</v>
      </c>
      <c r="E19" s="61">
        <f t="shared" si="1"/>
        <v>37.228260869565219</v>
      </c>
    </row>
    <row r="20" spans="1:5" s="31" customFormat="1" ht="20.25" customHeight="1" x14ac:dyDescent="0.2">
      <c r="A20" s="75" t="s">
        <v>95</v>
      </c>
      <c r="B20" s="76"/>
      <c r="C20" s="60">
        <f>'[5]Республика Алтай'!AB4</f>
        <v>28</v>
      </c>
      <c r="D20" s="60">
        <f>'[5]Республика Алтай'!AC4</f>
        <v>23</v>
      </c>
      <c r="E20" s="61">
        <f t="shared" si="1"/>
        <v>21.739130434782609</v>
      </c>
    </row>
    <row r="21" spans="1:5" s="31" customFormat="1" ht="20.25" customHeight="1" x14ac:dyDescent="0.2">
      <c r="A21" s="77" t="s">
        <v>99</v>
      </c>
      <c r="B21" s="77"/>
      <c r="C21" s="60">
        <f>'[5]Республика Алтай'!AD4</f>
        <v>89</v>
      </c>
      <c r="D21" s="60">
        <f>'[5]Республика Алтай'!AE4</f>
        <v>77</v>
      </c>
      <c r="E21" s="61">
        <f t="shared" si="1"/>
        <v>15.584415584415581</v>
      </c>
    </row>
    <row r="22" spans="1:5" s="31" customFormat="1" ht="33.75" customHeight="1" x14ac:dyDescent="0.2">
      <c r="A22" s="77" t="s">
        <v>210</v>
      </c>
      <c r="B22" s="77"/>
      <c r="C22" s="60">
        <f>'[5]Республика Алтай'!AF4</f>
        <v>97</v>
      </c>
      <c r="D22" s="60">
        <f>'[5]Республика Алтай'!AG4</f>
        <v>80</v>
      </c>
      <c r="E22" s="61">
        <f t="shared" si="1"/>
        <v>21.25</v>
      </c>
    </row>
    <row r="23" spans="1:5" ht="19.5" customHeight="1" x14ac:dyDescent="0.2">
      <c r="A23" s="62"/>
      <c r="B23" s="62" t="s">
        <v>101</v>
      </c>
      <c r="C23" s="63">
        <f>C22/C21*100</f>
        <v>108.98876404494382</v>
      </c>
      <c r="D23" s="63">
        <f>D22/D21*100</f>
        <v>103.89610389610388</v>
      </c>
      <c r="E23" s="64">
        <f>C23*100/D23-100</f>
        <v>4.9016853932584468</v>
      </c>
    </row>
    <row r="24" spans="1:5" s="31" customFormat="1" ht="34.5" customHeight="1" x14ac:dyDescent="0.2">
      <c r="A24" s="68" t="s">
        <v>327</v>
      </c>
      <c r="B24" s="68"/>
      <c r="C24" s="60">
        <f>'[5]Республика Алтай'!AH4</f>
        <v>3</v>
      </c>
      <c r="D24" s="60">
        <f>'[5]Республика Алтай'!AI4</f>
        <v>0</v>
      </c>
      <c r="E24" s="61">
        <v>100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3" t="str">
        <f>'[6]Республика Алтай'!A1</f>
        <v>январь-август 2024</v>
      </c>
      <c r="B1" s="83"/>
      <c r="C1" s="83"/>
      <c r="D1" s="83"/>
      <c r="E1" s="83"/>
    </row>
    <row r="2" spans="1:5" s="31" customFormat="1" ht="15.75" customHeight="1" x14ac:dyDescent="0.2">
      <c r="A2" s="79" t="s">
        <v>283</v>
      </c>
      <c r="B2" s="79"/>
      <c r="C2" s="79"/>
      <c r="D2" s="79"/>
      <c r="E2" s="79"/>
    </row>
    <row r="3" spans="1:5" s="31" customFormat="1" ht="15.7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7" t="s">
        <v>284</v>
      </c>
      <c r="B4" s="77"/>
      <c r="C4" s="60">
        <f>'[6]Республика Алтай'!B4+'[6]Республика Алтай'!D4+'[6]Республика Алтай'!F4+'[6]Республика Алтай'!H4</f>
        <v>200</v>
      </c>
      <c r="D4" s="60">
        <f>'[6]Республика Алтай'!C4+'[6]Республика Алтай'!E4+'[6]Республика Алтай'!G4+'[6]Республика Алтай'!I4</f>
        <v>195</v>
      </c>
      <c r="E4" s="61">
        <f t="shared" ref="E4:E51" si="0">C4*100/D4-100</f>
        <v>2.5641025641025692</v>
      </c>
    </row>
    <row r="5" spans="1:5" s="31" customFormat="1" ht="20.25" customHeight="1" x14ac:dyDescent="0.2">
      <c r="A5" s="75" t="s">
        <v>285</v>
      </c>
      <c r="B5" s="76"/>
      <c r="C5" s="60">
        <f>'[6]Республика Алтай'!J4+'[6]Республика Алтай'!L4+'[6]Республика Алтай'!N4+'[6]Республика Алтай'!P4</f>
        <v>539</v>
      </c>
      <c r="D5" s="60">
        <f>'[6]Республика Алтай'!K4+'[6]Республика Алтай'!M4+'[6]Республика Алтай'!O4+'[6]Республика Алтай'!Q4</f>
        <v>664</v>
      </c>
      <c r="E5" s="61">
        <f t="shared" si="0"/>
        <v>-18.825301204819283</v>
      </c>
    </row>
    <row r="6" spans="1:5" s="31" customFormat="1" ht="20.25" customHeight="1" x14ac:dyDescent="0.2">
      <c r="A6" s="75" t="s">
        <v>286</v>
      </c>
      <c r="B6" s="76"/>
      <c r="C6" s="60">
        <f>'[6]Республика Алтай'!R4+'[6]Республика Алтай'!T4+'[6]Республика Алтай'!V4+'[6]Республика Алтай'!X4</f>
        <v>638</v>
      </c>
      <c r="D6" s="60">
        <f>'[6]Республика Алтай'!S4+'[6]Республика Алтай'!U4+'[6]Республика Алтай'!W4+'[6]Республика Алтай'!Y4</f>
        <v>814</v>
      </c>
      <c r="E6" s="61">
        <f t="shared" si="0"/>
        <v>-21.621621621621628</v>
      </c>
    </row>
    <row r="7" spans="1:5" s="31" customFormat="1" ht="20.25" customHeight="1" x14ac:dyDescent="0.2">
      <c r="A7" s="75" t="s">
        <v>287</v>
      </c>
      <c r="B7" s="76"/>
      <c r="C7" s="60">
        <f>'[6]Республика Алтай'!Z4+'[6]Республика Алтай'!AB4+'[6]Республика Алтай'!AD4+'[6]Республика Алтай'!AF4</f>
        <v>3</v>
      </c>
      <c r="D7" s="60">
        <f>'[6]Республика Алтай'!AA4+'[6]Республика Алтай'!AC4+'[6]Республика Алтай'!AE4+'[6]Республика Алтай'!AG4</f>
        <v>6</v>
      </c>
      <c r="E7" s="61">
        <f t="shared" si="0"/>
        <v>-50</v>
      </c>
    </row>
    <row r="8" spans="1:5" s="31" customFormat="1" ht="20.25" x14ac:dyDescent="0.2">
      <c r="A8" s="75" t="s">
        <v>288</v>
      </c>
      <c r="B8" s="76"/>
      <c r="C8" s="60">
        <f>'[6]Республика Алтай'!AH4+'[6]Республика Алтай'!AJ4+'[6]Республика Алтай'!AL4</f>
        <v>1</v>
      </c>
      <c r="D8" s="60">
        <f>'[6]Республика Алтай'!AI4+'[6]Республика Алтай'!AK4+'[6]Республика Алтай'!AM4</f>
        <v>1</v>
      </c>
      <c r="E8" s="61">
        <f t="shared" si="0"/>
        <v>0</v>
      </c>
    </row>
    <row r="9" spans="1:5" s="31" customFormat="1" ht="20.25" x14ac:dyDescent="0.2">
      <c r="A9" s="75" t="s">
        <v>289</v>
      </c>
      <c r="B9" s="76"/>
      <c r="C9" s="60">
        <f>'[6]Республика Алтай'!AR4+'[6]Республика Алтай'!AT4</f>
        <v>78</v>
      </c>
      <c r="D9" s="60">
        <f>'[6]Республика Алтай'!AS4+'[6]Республика Алтай'!AU4</f>
        <v>71</v>
      </c>
      <c r="E9" s="61">
        <f t="shared" si="0"/>
        <v>9.8591549295774712</v>
      </c>
    </row>
    <row r="10" spans="1:5" s="31" customFormat="1" ht="20.25" x14ac:dyDescent="0.2">
      <c r="A10" s="75" t="s">
        <v>290</v>
      </c>
      <c r="B10" s="76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1</v>
      </c>
      <c r="E10" s="61">
        <f t="shared" si="0"/>
        <v>-100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7" t="s">
        <v>291</v>
      </c>
      <c r="B12" s="77"/>
      <c r="C12" s="60">
        <f>'[6]Республика Алтай'!AV4+'[6]Республика Алтай'!AX4</f>
        <v>41</v>
      </c>
      <c r="D12" s="60">
        <f>'[6]Республика Алтай'!AW4+'[6]Республика Алтай'!AY4</f>
        <v>33</v>
      </c>
      <c r="E12" s="61">
        <f t="shared" si="0"/>
        <v>24.242424242424249</v>
      </c>
    </row>
    <row r="13" spans="1:5" s="31" customFormat="1" ht="20.25" x14ac:dyDescent="0.2">
      <c r="A13" s="75" t="s">
        <v>292</v>
      </c>
      <c r="B13" s="76"/>
      <c r="C13" s="60">
        <f>'[6]Республика Алтай'!AZ4+'[6]Республика Алтай'!BB4</f>
        <v>73</v>
      </c>
      <c r="D13" s="60">
        <f>'[6]Республика Алтай'!BA4+'[6]Республика Алтай'!BC4</f>
        <v>35</v>
      </c>
      <c r="E13" s="61">
        <f t="shared" si="0"/>
        <v>108.57142857142858</v>
      </c>
    </row>
    <row r="14" spans="1:5" s="31" customFormat="1" ht="20.25" x14ac:dyDescent="0.2">
      <c r="A14" s="75" t="s">
        <v>293</v>
      </c>
      <c r="B14" s="76"/>
      <c r="C14" s="60">
        <f>'[6]Республика Алтай'!BD4+'[6]Республика Алтай'!BF4</f>
        <v>165</v>
      </c>
      <c r="D14" s="60">
        <f>'[6]Республика Алтай'!BE4+'[6]Республика Алтай'!BG4</f>
        <v>153</v>
      </c>
      <c r="E14" s="61">
        <f t="shared" si="0"/>
        <v>7.8431372549019613</v>
      </c>
    </row>
    <row r="15" spans="1:5" s="31" customFormat="1" ht="20.25" x14ac:dyDescent="0.2">
      <c r="A15" s="75" t="s">
        <v>294</v>
      </c>
      <c r="B15" s="76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5" t="s">
        <v>295</v>
      </c>
      <c r="B16" s="76"/>
      <c r="C16" s="60">
        <f>'[6]Республика Алтай'!BL4+'[6]Республика Алтай'!BN4</f>
        <v>1</v>
      </c>
      <c r="D16" s="60">
        <f>'[6]Республика Алтай'!BM4+'[6]Республика Алтай'!BO4</f>
        <v>0</v>
      </c>
      <c r="E16" s="61">
        <v>100</v>
      </c>
    </row>
    <row r="17" spans="1:5" s="31" customFormat="1" ht="20.25" x14ac:dyDescent="0.2">
      <c r="A17" s="75" t="s">
        <v>296</v>
      </c>
      <c r="B17" s="76"/>
      <c r="C17" s="60">
        <f>'[6]Республика Алтай'!BT4+'[6]Республика Алтай'!BV4</f>
        <v>6</v>
      </c>
      <c r="D17" s="60">
        <f>'[6]Республика Алтай'!BU4+'[6]Республика Алтай'!BW4</f>
        <v>5</v>
      </c>
      <c r="E17" s="61">
        <f t="shared" si="0"/>
        <v>20</v>
      </c>
    </row>
    <row r="18" spans="1:5" s="31" customFormat="1" ht="20.25" x14ac:dyDescent="0.2">
      <c r="A18" s="75" t="s">
        <v>297</v>
      </c>
      <c r="B18" s="76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7" t="s">
        <v>298</v>
      </c>
      <c r="B20" s="77"/>
      <c r="C20" s="60">
        <f>'[6]Республика Алтай'!BX4</f>
        <v>74</v>
      </c>
      <c r="D20" s="60">
        <f>'[6]Республика Алтай'!BY4</f>
        <v>61</v>
      </c>
      <c r="E20" s="61">
        <f t="shared" ref="E20:E22" si="1">C20*100/D20-100</f>
        <v>21.311475409836063</v>
      </c>
    </row>
    <row r="21" spans="1:5" s="31" customFormat="1" ht="20.25" customHeight="1" x14ac:dyDescent="0.2">
      <c r="A21" s="75" t="s">
        <v>299</v>
      </c>
      <c r="B21" s="76"/>
      <c r="C21" s="60">
        <f>'[6]Республика Алтай'!BZ4</f>
        <v>116</v>
      </c>
      <c r="D21" s="60">
        <f>'[6]Республика Алтай'!CA4</f>
        <v>114</v>
      </c>
      <c r="E21" s="61">
        <f t="shared" si="1"/>
        <v>1.7543859649122737</v>
      </c>
    </row>
    <row r="22" spans="1:5" s="31" customFormat="1" ht="20.25" customHeight="1" x14ac:dyDescent="0.2">
      <c r="A22" s="75" t="s">
        <v>300</v>
      </c>
      <c r="B22" s="76"/>
      <c r="C22" s="60">
        <f>'[6]Республика Алтай'!CB4</f>
        <v>103</v>
      </c>
      <c r="D22" s="60">
        <f>'[6]Республика Алтай'!CC4</f>
        <v>141</v>
      </c>
      <c r="E22" s="61">
        <f t="shared" si="1"/>
        <v>-26.950354609929079</v>
      </c>
    </row>
    <row r="23" spans="1:5" s="31" customFormat="1" ht="20.25" customHeight="1" x14ac:dyDescent="0.2">
      <c r="A23" s="77" t="s">
        <v>301</v>
      </c>
      <c r="B23" s="77"/>
      <c r="C23" s="60">
        <f>'[6]Республика Алтай'!CD4</f>
        <v>2</v>
      </c>
      <c r="D23" s="60">
        <f>'[6]Республика Алтай'!CE4</f>
        <v>6</v>
      </c>
      <c r="E23" s="61">
        <f t="shared" si="0"/>
        <v>-66.666666666666657</v>
      </c>
    </row>
    <row r="24" spans="1:5" s="31" customFormat="1" ht="20.25" customHeight="1" x14ac:dyDescent="0.2">
      <c r="A24" s="77" t="s">
        <v>302</v>
      </c>
      <c r="B24" s="77"/>
      <c r="C24" s="60">
        <f>'[6]Республика Алтай'!CF4</f>
        <v>1</v>
      </c>
      <c r="D24" s="60">
        <f>'[6]Республика Алтай'!CG4</f>
        <v>0</v>
      </c>
      <c r="E24" s="61">
        <v>100</v>
      </c>
    </row>
    <row r="25" spans="1:5" s="31" customFormat="1" ht="20.25" customHeight="1" x14ac:dyDescent="0.2">
      <c r="A25" s="75" t="s">
        <v>303</v>
      </c>
      <c r="B25" s="76"/>
      <c r="C25" s="60">
        <f>'[6]Республика Алтай'!CJ4</f>
        <v>2</v>
      </c>
      <c r="D25" s="60">
        <f>'[6]Республика Алтай'!CK4</f>
        <v>3</v>
      </c>
      <c r="E25" s="61">
        <f t="shared" si="0"/>
        <v>-33.333333333333329</v>
      </c>
    </row>
    <row r="26" spans="1:5" s="31" customFormat="1" ht="20.25" customHeight="1" x14ac:dyDescent="0.2">
      <c r="A26" s="75" t="s">
        <v>304</v>
      </c>
      <c r="B26" s="76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7" t="s">
        <v>305</v>
      </c>
      <c r="B28" s="77"/>
      <c r="C28" s="60">
        <f>'[6]Республика Алтай'!CL4</f>
        <v>3</v>
      </c>
      <c r="D28" s="60">
        <f>'[6]Республика Алтай'!CM4</f>
        <v>8</v>
      </c>
      <c r="E28" s="61">
        <f t="shared" ref="E28:E30" si="2">C28*100/D28-100</f>
        <v>-62.5</v>
      </c>
    </row>
    <row r="29" spans="1:5" s="31" customFormat="1" ht="20.25" customHeight="1" x14ac:dyDescent="0.2">
      <c r="A29" s="75" t="s">
        <v>306</v>
      </c>
      <c r="B29" s="76"/>
      <c r="C29" s="60">
        <f>'[6]Республика Алтай'!CN4</f>
        <v>19</v>
      </c>
      <c r="D29" s="60">
        <f>'[6]Республика Алтай'!CO4</f>
        <v>21</v>
      </c>
      <c r="E29" s="61">
        <f t="shared" si="2"/>
        <v>-9.5238095238095184</v>
      </c>
    </row>
    <row r="30" spans="1:5" s="31" customFormat="1" ht="20.25" customHeight="1" x14ac:dyDescent="0.2">
      <c r="A30" s="75" t="s">
        <v>307</v>
      </c>
      <c r="B30" s="76"/>
      <c r="C30" s="60">
        <f>'[6]Республика Алтай'!CP4</f>
        <v>29</v>
      </c>
      <c r="D30" s="60">
        <f>'[6]Республика Алтай'!CQ4</f>
        <v>33</v>
      </c>
      <c r="E30" s="61">
        <f t="shared" si="2"/>
        <v>-12.121212121212125</v>
      </c>
    </row>
    <row r="31" spans="1:5" s="31" customFormat="1" ht="20.25" customHeight="1" x14ac:dyDescent="0.2">
      <c r="A31" s="77" t="s">
        <v>308</v>
      </c>
      <c r="B31" s="77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5" t="s">
        <v>309</v>
      </c>
      <c r="B32" s="76"/>
      <c r="C32" s="60">
        <f>'[6]Республика Алтай'!CT4</f>
        <v>1</v>
      </c>
      <c r="D32" s="60">
        <f>'[6]Республика Алтай'!CU4</f>
        <v>0</v>
      </c>
      <c r="E32" s="61">
        <v>100</v>
      </c>
    </row>
    <row r="33" spans="1:5" s="31" customFormat="1" ht="20.25" customHeight="1" x14ac:dyDescent="0.2">
      <c r="A33" s="75" t="s">
        <v>310</v>
      </c>
      <c r="B33" s="76"/>
      <c r="C33" s="60">
        <f>'[6]Республика Алтай'!CX4</f>
        <v>0</v>
      </c>
      <c r="D33" s="60">
        <f>'[6]Республика Алтай'!CY4</f>
        <v>1</v>
      </c>
      <c r="E33" s="61">
        <f t="shared" si="0"/>
        <v>-100</v>
      </c>
    </row>
    <row r="34" spans="1:5" s="31" customFormat="1" ht="20.25" customHeight="1" x14ac:dyDescent="0.2">
      <c r="A34" s="75" t="s">
        <v>311</v>
      </c>
      <c r="B34" s="76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7" t="s">
        <v>312</v>
      </c>
      <c r="B36" s="77"/>
      <c r="C36" s="60">
        <f>'[6]Республика Алтай'!CZ4</f>
        <v>2</v>
      </c>
      <c r="D36" s="60">
        <f>'[6]Республика Алтай'!DA4</f>
        <v>0</v>
      </c>
      <c r="E36" s="61">
        <v>100</v>
      </c>
    </row>
    <row r="37" spans="1:5" s="31" customFormat="1" ht="20.25" customHeight="1" x14ac:dyDescent="0.2">
      <c r="A37" s="77" t="s">
        <v>313</v>
      </c>
      <c r="B37" s="77"/>
      <c r="C37" s="60">
        <f>'[6]Республика Алтай'!DB4</f>
        <v>6</v>
      </c>
      <c r="D37" s="60">
        <f>'[6]Республика Алтай'!DC4</f>
        <v>6</v>
      </c>
      <c r="E37" s="61">
        <f t="shared" ref="E37:E38" si="3">C37*100/D37-100</f>
        <v>0</v>
      </c>
    </row>
    <row r="38" spans="1:5" s="31" customFormat="1" ht="20.25" customHeight="1" x14ac:dyDescent="0.2">
      <c r="A38" s="77" t="s">
        <v>314</v>
      </c>
      <c r="B38" s="77"/>
      <c r="C38" s="60">
        <f>'[6]Республика Алтай'!DD4</f>
        <v>5</v>
      </c>
      <c r="D38" s="60">
        <f>'[6]Республика Алтай'!DE4</f>
        <v>5</v>
      </c>
      <c r="E38" s="61">
        <f t="shared" si="3"/>
        <v>0</v>
      </c>
    </row>
    <row r="39" spans="1:5" s="31" customFormat="1" ht="20.25" customHeight="1" x14ac:dyDescent="0.2">
      <c r="A39" s="77" t="s">
        <v>315</v>
      </c>
      <c r="B39" s="77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7" t="s">
        <v>316</v>
      </c>
      <c r="B40" s="77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7" t="s">
        <v>317</v>
      </c>
      <c r="B41" s="77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7" t="s">
        <v>318</v>
      </c>
      <c r="B42" s="77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7" t="s">
        <v>319</v>
      </c>
      <c r="B44" s="77"/>
      <c r="C44" s="60">
        <f>SUM(C4:C10)</f>
        <v>1459</v>
      </c>
      <c r="D44" s="60">
        <f>SUM(D4:D10)</f>
        <v>1752</v>
      </c>
      <c r="E44" s="61">
        <f t="shared" si="0"/>
        <v>-16.723744292237441</v>
      </c>
    </row>
    <row r="45" spans="1:5" s="31" customFormat="1" ht="20.25" x14ac:dyDescent="0.2">
      <c r="A45" s="77" t="s">
        <v>320</v>
      </c>
      <c r="B45" s="77"/>
      <c r="C45" s="60">
        <f>SUM(C12:C18)</f>
        <v>286</v>
      </c>
      <c r="D45" s="60">
        <f>SUM(D12:D18)</f>
        <v>228</v>
      </c>
      <c r="E45" s="61">
        <f t="shared" si="0"/>
        <v>25.438596491228068</v>
      </c>
    </row>
    <row r="46" spans="1:5" s="31" customFormat="1" ht="20.25" customHeight="1" x14ac:dyDescent="0.2">
      <c r="A46" s="77" t="s">
        <v>321</v>
      </c>
      <c r="B46" s="77"/>
      <c r="C46" s="60">
        <f>SUM(C20:C26)</f>
        <v>298</v>
      </c>
      <c r="D46" s="60">
        <f>SUM(D20:D26)</f>
        <v>325</v>
      </c>
      <c r="E46" s="61">
        <f t="shared" si="0"/>
        <v>-8.3076923076923066</v>
      </c>
    </row>
    <row r="47" spans="1:5" s="31" customFormat="1" ht="20.25" customHeight="1" x14ac:dyDescent="0.2">
      <c r="A47" s="77" t="s">
        <v>322</v>
      </c>
      <c r="B47" s="77"/>
      <c r="C47" s="60">
        <f>SUM(C28:C34)</f>
        <v>52</v>
      </c>
      <c r="D47" s="60">
        <f>SUM(D28:D34)</f>
        <v>63</v>
      </c>
      <c r="E47" s="61">
        <f t="shared" si="0"/>
        <v>-17.460317460317455</v>
      </c>
    </row>
    <row r="48" spans="1:5" s="31" customFormat="1" ht="20.25" customHeight="1" x14ac:dyDescent="0.2">
      <c r="A48" s="77" t="s">
        <v>323</v>
      </c>
      <c r="B48" s="77"/>
      <c r="C48" s="60">
        <f>SUM(C36:C42)</f>
        <v>13</v>
      </c>
      <c r="D48" s="60">
        <f>SUM(D36:D42)</f>
        <v>11</v>
      </c>
      <c r="E48" s="61">
        <f t="shared" si="0"/>
        <v>18.181818181818187</v>
      </c>
    </row>
    <row r="49" spans="1:5" s="31" customFormat="1" ht="14.25" customHeight="1" x14ac:dyDescent="0.2">
      <c r="A49" s="81"/>
      <c r="B49" s="81"/>
      <c r="C49" s="81"/>
      <c r="D49" s="81"/>
      <c r="E49" s="81"/>
    </row>
    <row r="50" spans="1:5" s="31" customFormat="1" ht="51.75" customHeight="1" x14ac:dyDescent="0.2">
      <c r="A50" s="77" t="s">
        <v>324</v>
      </c>
      <c r="B50" s="77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6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61">
        <v>100</v>
      </c>
    </row>
    <row r="51" spans="1:5" s="31" customFormat="1" ht="48.75" customHeight="1" x14ac:dyDescent="0.2">
      <c r="A51" s="75" t="s">
        <v>325</v>
      </c>
      <c r="B51" s="76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14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5</v>
      </c>
      <c r="E51" s="61">
        <f t="shared" si="0"/>
        <v>180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2" t="s">
        <v>328</v>
      </c>
      <c r="B53" s="82"/>
      <c r="C53" s="66"/>
      <c r="D53" s="66"/>
      <c r="E53" s="65"/>
    </row>
    <row r="54" spans="1:5" s="31" customFormat="1" ht="15.75" x14ac:dyDescent="0.25">
      <c r="A54" s="67" t="s">
        <v>326</v>
      </c>
      <c r="B54" s="67"/>
      <c r="C54" s="66"/>
      <c r="D54" s="66"/>
      <c r="E54" s="65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0" t="s">
        <v>90</v>
      </c>
      <c r="B3" s="70"/>
      <c r="C3" s="70"/>
      <c r="D3" s="70"/>
      <c r="E3" s="70"/>
    </row>
    <row r="4" spans="1:137" ht="23.25" customHeight="1" x14ac:dyDescent="0.2">
      <c r="A4" s="70" t="str">
        <f>'[1]Республика Алтай'!A1</f>
        <v>январь-август 2024</v>
      </c>
      <c r="B4" s="70"/>
      <c r="C4" s="70"/>
      <c r="D4" s="70"/>
      <c r="E4" s="70"/>
    </row>
    <row r="5" spans="1:137" ht="22.15" customHeight="1" x14ac:dyDescent="0.2">
      <c r="A5" s="70" t="str">
        <f>'[1]Республика Алтай'!A4</f>
        <v>Республика Алтай</v>
      </c>
      <c r="B5" s="70"/>
      <c r="C5" s="70"/>
      <c r="D5" s="70"/>
      <c r="E5" s="70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1" t="s">
        <v>91</v>
      </c>
      <c r="B7" s="71"/>
      <c r="C7" s="71"/>
      <c r="D7" s="71"/>
      <c r="E7" s="71"/>
    </row>
    <row r="8" spans="1:137" ht="25.5" customHeight="1" x14ac:dyDescent="0.2">
      <c r="A8" s="69" t="s">
        <v>92</v>
      </c>
      <c r="B8" s="69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22167</v>
      </c>
      <c r="D9" s="60">
        <f>'[1]Республика Алтай'!C4</f>
        <v>21906</v>
      </c>
      <c r="E9" s="61">
        <f t="shared" ref="E9:E14" si="0">C9*100/D9-100</f>
        <v>1.1914543960558746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2992</v>
      </c>
      <c r="D10" s="60">
        <f>'[1]Республика Алтай'!E4</f>
        <v>2888</v>
      </c>
      <c r="E10" s="61">
        <f t="shared" si="0"/>
        <v>3.6011080332409904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2358</v>
      </c>
      <c r="D11" s="60">
        <f>'[1]Республика Алтай'!G4</f>
        <v>2545</v>
      </c>
      <c r="E11" s="61">
        <f t="shared" si="0"/>
        <v>-7.3477406679764243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1342</v>
      </c>
      <c r="D12" s="60">
        <f>'[1]Республика Алтай'!I4</f>
        <v>1639</v>
      </c>
      <c r="E12" s="61">
        <f t="shared" si="0"/>
        <v>-18.12080536912751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990</v>
      </c>
      <c r="D13" s="60">
        <f>'[1]Республика Алтай'!K4</f>
        <v>1471</v>
      </c>
      <c r="E13" s="61">
        <f t="shared" si="0"/>
        <v>-32.698844323589398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4760</v>
      </c>
      <c r="D14" s="60">
        <f>'[1]Республика Алтай'!M4</f>
        <v>4744</v>
      </c>
      <c r="E14" s="61">
        <f t="shared" si="0"/>
        <v>0.33726812816189522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3424</v>
      </c>
      <c r="D15" s="60">
        <f>'[1]Республика Алтай'!O4</f>
        <v>3540</v>
      </c>
      <c r="E15" s="61">
        <f>C15*100/D15-100</f>
        <v>-3.2768361581920971</v>
      </c>
    </row>
    <row r="16" spans="1:137" ht="19.5" customHeight="1" x14ac:dyDescent="0.2">
      <c r="A16" s="62"/>
      <c r="B16" s="62" t="s">
        <v>101</v>
      </c>
      <c r="C16" s="63">
        <f>C15/C14*100</f>
        <v>71.932773109243698</v>
      </c>
      <c r="D16" s="63">
        <f>D15/D14*100</f>
        <v>74.620573355817882</v>
      </c>
      <c r="E16" s="64">
        <f>C16*100/D16-100</f>
        <v>-3.6019560366519556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740</v>
      </c>
      <c r="D17" s="60">
        <f>'[1]Республика Алтай'!Q4</f>
        <v>809</v>
      </c>
      <c r="E17" s="61">
        <f t="shared" ref="E17:E19" si="1">C17*100/D17-100</f>
        <v>-8.5290482076637772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581</v>
      </c>
      <c r="D18" s="60">
        <f>'[1]Республика Алтай'!S4</f>
        <v>457</v>
      </c>
      <c r="E18" s="61">
        <f t="shared" si="1"/>
        <v>27.133479212253832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71</v>
      </c>
      <c r="D19" s="60">
        <f>'[1]Республика Алтай'!U4</f>
        <v>81</v>
      </c>
      <c r="E19" s="61">
        <f t="shared" si="1"/>
        <v>-12.345679012345684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66</v>
      </c>
      <c r="D20" s="60">
        <f>'[1]Республика Алтай'!W4</f>
        <v>79</v>
      </c>
      <c r="E20" s="61">
        <f>C20*100/D20-100</f>
        <v>-16.455696202531641</v>
      </c>
    </row>
    <row r="21" spans="1:5" s="14" customFormat="1" ht="24.75" customHeight="1" x14ac:dyDescent="0.2">
      <c r="A21" s="69" t="s">
        <v>106</v>
      </c>
      <c r="B21" s="69"/>
      <c r="C21" s="69"/>
      <c r="D21" s="69"/>
      <c r="E21" s="69"/>
    </row>
    <row r="22" spans="1:5" ht="25.5" customHeight="1" x14ac:dyDescent="0.2">
      <c r="A22" s="69" t="s">
        <v>92</v>
      </c>
      <c r="B22" s="69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6014</v>
      </c>
      <c r="D23" s="60">
        <f>'[1]Республика Алтай'!Y4</f>
        <v>6074</v>
      </c>
      <c r="E23" s="61">
        <f>C23*100/D23-100</f>
        <v>-0.98781692459664328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1031</v>
      </c>
      <c r="D24" s="60">
        <f>'[1]Республика Алтай'!AA4</f>
        <v>1025</v>
      </c>
      <c r="E24" s="61">
        <f t="shared" ref="E24:E29" si="2">C24*100/D24-100</f>
        <v>0.58536585365853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793</v>
      </c>
      <c r="D25" s="60">
        <f>'[1]Республика Алтай'!AC4</f>
        <v>940</v>
      </c>
      <c r="E25" s="61">
        <f t="shared" si="2"/>
        <v>-15.638297872340431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220</v>
      </c>
      <c r="D26" s="60">
        <f>'[1]Республика Алтай'!AE4</f>
        <v>225</v>
      </c>
      <c r="E26" s="61">
        <f t="shared" si="2"/>
        <v>-2.2222222222222285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169</v>
      </c>
      <c r="D27" s="60">
        <f>'[1]Республика Алтай'!AG4</f>
        <v>256</v>
      </c>
      <c r="E27" s="61">
        <f t="shared" si="2"/>
        <v>-33.984375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1418</v>
      </c>
      <c r="D28" s="60">
        <f>'[1]Республика Алтай'!AI4</f>
        <v>1377</v>
      </c>
      <c r="E28" s="61">
        <f t="shared" si="2"/>
        <v>2.9774872912127819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853</v>
      </c>
      <c r="D29" s="60">
        <f>'[1]Республика Алтай'!AK4</f>
        <v>895</v>
      </c>
      <c r="E29" s="61">
        <f t="shared" si="2"/>
        <v>-4.6927374301675968</v>
      </c>
    </row>
    <row r="30" spans="1:5" ht="19.5" customHeight="1" x14ac:dyDescent="0.2">
      <c r="A30" s="62"/>
      <c r="B30" s="62" t="s">
        <v>101</v>
      </c>
      <c r="C30" s="63">
        <f>C29/C28*100</f>
        <v>60.15514809590973</v>
      </c>
      <c r="D30" s="63">
        <f>D29/D28*100</f>
        <v>64.996368917937545</v>
      </c>
      <c r="E30" s="64">
        <f>C30*100/D30-100</f>
        <v>-7.4484481250640329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90</v>
      </c>
      <c r="D31" s="60">
        <f>'[1]Республика Алтай'!AM4</f>
        <v>130</v>
      </c>
      <c r="E31" s="61">
        <f t="shared" ref="E31:E33" si="3">C31*100/D31-100</f>
        <v>-30.769230769230774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173</v>
      </c>
      <c r="D32" s="60">
        <f>'[1]Республика Алтай'!AO4</f>
        <v>146</v>
      </c>
      <c r="E32" s="61">
        <f t="shared" si="3"/>
        <v>18.493150684931507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21</v>
      </c>
      <c r="D33" s="60">
        <f>'[1]Республика Алтай'!AQ4</f>
        <v>25</v>
      </c>
      <c r="E33" s="61">
        <f t="shared" si="3"/>
        <v>-16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19</v>
      </c>
      <c r="D34" s="60">
        <f>'[1]Республика Алтай'!AS4</f>
        <v>22</v>
      </c>
      <c r="E34" s="61">
        <f>C34*100/D34-100</f>
        <v>-13.63636363636364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январь-август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2708</v>
      </c>
      <c r="D4" s="60">
        <f>'[2]Республика Алтай'!C4</f>
        <v>2763</v>
      </c>
      <c r="E4" s="61">
        <f t="shared" ref="E4:E15" si="0">C4*100/D4-100</f>
        <v>-1.9905899384726808</v>
      </c>
    </row>
    <row r="5" spans="1:5" ht="18.75" customHeight="1" x14ac:dyDescent="0.2">
      <c r="A5" s="68" t="s">
        <v>95</v>
      </c>
      <c r="B5" s="68"/>
      <c r="C5" s="60">
        <f>'[2]Республика Алтай'!D4</f>
        <v>150</v>
      </c>
      <c r="D5" s="60">
        <f>'[2]Республика Алтай'!E4</f>
        <v>174</v>
      </c>
      <c r="E5" s="61">
        <f t="shared" si="0"/>
        <v>-13.793103448275858</v>
      </c>
    </row>
    <row r="6" spans="1:5" ht="36.75" customHeight="1" x14ac:dyDescent="0.2">
      <c r="A6" s="68" t="s">
        <v>96</v>
      </c>
      <c r="B6" s="68"/>
      <c r="C6" s="60">
        <f>'[2]Республика Алтай'!F4</f>
        <v>140</v>
      </c>
      <c r="D6" s="60">
        <f>'[2]Республика Алтай'!G4</f>
        <v>160</v>
      </c>
      <c r="E6" s="61">
        <f t="shared" si="0"/>
        <v>-12.5</v>
      </c>
    </row>
    <row r="7" spans="1:5" ht="18.75" customHeight="1" x14ac:dyDescent="0.2">
      <c r="A7" s="68" t="s">
        <v>97</v>
      </c>
      <c r="B7" s="68"/>
      <c r="C7" s="60">
        <f>'[2]Республика Алтай'!H4</f>
        <v>259</v>
      </c>
      <c r="D7" s="60">
        <f>'[2]Республика Алтай'!I4</f>
        <v>311</v>
      </c>
      <c r="E7" s="61">
        <f t="shared" si="0"/>
        <v>-16.720257234726688</v>
      </c>
    </row>
    <row r="8" spans="1:5" ht="42" customHeight="1" x14ac:dyDescent="0.2">
      <c r="A8" s="68" t="s">
        <v>98</v>
      </c>
      <c r="B8" s="68"/>
      <c r="C8" s="60">
        <f>'[2]Республика Алтай'!J4</f>
        <v>173</v>
      </c>
      <c r="D8" s="60">
        <f>'[2]Республика Алтай'!K4</f>
        <v>303</v>
      </c>
      <c r="E8" s="61">
        <f t="shared" si="0"/>
        <v>-42.904290429042902</v>
      </c>
    </row>
    <row r="9" spans="1:5" ht="18.75" customHeight="1" x14ac:dyDescent="0.2">
      <c r="A9" s="68" t="s">
        <v>99</v>
      </c>
      <c r="B9" s="68"/>
      <c r="C9" s="60">
        <f>'[2]Республика Алтай'!L4</f>
        <v>680</v>
      </c>
      <c r="D9" s="60">
        <f>'[2]Республика Алтай'!M4</f>
        <v>652</v>
      </c>
      <c r="E9" s="61">
        <f t="shared" si="0"/>
        <v>4.2944785276073674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461</v>
      </c>
      <c r="D10" s="60">
        <f>'[2]Республика Алтай'!O4</f>
        <v>471</v>
      </c>
      <c r="E10" s="61">
        <f t="shared" si="0"/>
        <v>-2.1231422505307904</v>
      </c>
    </row>
    <row r="11" spans="1:5" ht="19.5" customHeight="1" x14ac:dyDescent="0.2">
      <c r="A11" s="62"/>
      <c r="B11" s="62" t="s">
        <v>101</v>
      </c>
      <c r="C11" s="63">
        <f>C10/C9*100</f>
        <v>67.794117647058826</v>
      </c>
      <c r="D11" s="63">
        <f>D10/D9*100</f>
        <v>72.239263803680984</v>
      </c>
      <c r="E11" s="64">
        <f>C11*100/D11-100</f>
        <v>-6.1533658049206963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163</v>
      </c>
      <c r="D12" s="60">
        <f>'[2]Республика Алтай'!Q4</f>
        <v>166</v>
      </c>
      <c r="E12" s="61">
        <f t="shared" si="0"/>
        <v>-1.8072289156626482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121</v>
      </c>
      <c r="D13" s="60">
        <f>'[2]Республика Алтай'!S4</f>
        <v>86</v>
      </c>
      <c r="E13" s="61">
        <f t="shared" si="0"/>
        <v>40.697674418604663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35</v>
      </c>
      <c r="D14" s="60">
        <f>'[2]Республика Алтай'!U4</f>
        <v>30</v>
      </c>
      <c r="E14" s="61">
        <f t="shared" si="0"/>
        <v>16.666666666666671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32</v>
      </c>
      <c r="D15" s="60">
        <f>'[2]Республика Алтай'!W4</f>
        <v>28</v>
      </c>
      <c r="E15" s="61">
        <f t="shared" si="0"/>
        <v>14.285714285714292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январь-август 2024</v>
      </c>
      <c r="B1" s="72"/>
      <c r="C1" s="72"/>
      <c r="D1" s="72"/>
      <c r="E1" s="72"/>
    </row>
    <row r="2" spans="1:5" ht="21" customHeight="1" x14ac:dyDescent="0.2">
      <c r="A2" s="70" t="s">
        <v>152</v>
      </c>
      <c r="B2" s="70"/>
      <c r="C2" s="70"/>
      <c r="D2" s="70"/>
      <c r="E2" s="70"/>
    </row>
    <row r="3" spans="1:5" ht="21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11005</v>
      </c>
      <c r="D4" s="60">
        <f>'[3]Республика Алтай'!C4</f>
        <v>10756</v>
      </c>
      <c r="E4" s="61">
        <f t="shared" ref="E4:E10" si="0">C4*100/D4-100</f>
        <v>2.3149869840089252</v>
      </c>
    </row>
    <row r="5" spans="1:5" ht="19.5" customHeight="1" x14ac:dyDescent="0.2">
      <c r="A5" s="68" t="s">
        <v>95</v>
      </c>
      <c r="B5" s="68"/>
      <c r="C5" s="60">
        <f>'[3]Республика Алтай'!D4</f>
        <v>1528</v>
      </c>
      <c r="D5" s="60">
        <f>'[3]Республика Алтай'!E4</f>
        <v>1370</v>
      </c>
      <c r="E5" s="61">
        <f t="shared" si="0"/>
        <v>11.532846715328461</v>
      </c>
    </row>
    <row r="6" spans="1:5" ht="33.75" customHeight="1" x14ac:dyDescent="0.2">
      <c r="A6" s="68" t="s">
        <v>96</v>
      </c>
      <c r="B6" s="68"/>
      <c r="C6" s="60">
        <f>'[3]Республика Алтай'!F4</f>
        <v>1198</v>
      </c>
      <c r="D6" s="60">
        <f>'[3]Республика Алтай'!G4</f>
        <v>1150</v>
      </c>
      <c r="E6" s="61">
        <f t="shared" si="0"/>
        <v>4.1739130434782652</v>
      </c>
    </row>
    <row r="7" spans="1:5" ht="19.5" customHeight="1" x14ac:dyDescent="0.2">
      <c r="A7" s="68" t="s">
        <v>97</v>
      </c>
      <c r="B7" s="68"/>
      <c r="C7" s="60">
        <f>'[3]Республика Алтай'!H4</f>
        <v>729</v>
      </c>
      <c r="D7" s="60">
        <f>'[3]Республика Алтай'!I4</f>
        <v>935</v>
      </c>
      <c r="E7" s="61">
        <f t="shared" si="0"/>
        <v>-22.032085561497325</v>
      </c>
    </row>
    <row r="8" spans="1:5" ht="35.25" customHeight="1" x14ac:dyDescent="0.2">
      <c r="A8" s="68" t="s">
        <v>98</v>
      </c>
      <c r="B8" s="68"/>
      <c r="C8" s="60">
        <f>'[3]Республика Алтай'!J4</f>
        <v>541</v>
      </c>
      <c r="D8" s="60">
        <f>'[3]Республика Алтай'!K4</f>
        <v>778</v>
      </c>
      <c r="E8" s="61">
        <f t="shared" si="0"/>
        <v>-30.462724935732652</v>
      </c>
    </row>
    <row r="9" spans="1:5" ht="19.5" customHeight="1" x14ac:dyDescent="0.2">
      <c r="A9" s="68" t="s">
        <v>99</v>
      </c>
      <c r="B9" s="68"/>
      <c r="C9" s="60">
        <f>'[3]Республика Алтай'!L4</f>
        <v>2156</v>
      </c>
      <c r="D9" s="60">
        <f>'[3]Республика Алтай'!M4</f>
        <v>2232</v>
      </c>
      <c r="E9" s="61">
        <f t="shared" si="0"/>
        <v>-3.4050179211469498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1543</v>
      </c>
      <c r="D10" s="60">
        <f>'[3]Республика Алтай'!O4</f>
        <v>1564</v>
      </c>
      <c r="E10" s="61">
        <f t="shared" si="0"/>
        <v>-1.3427109974424525</v>
      </c>
    </row>
    <row r="11" spans="1:5" ht="19.5" customHeight="1" x14ac:dyDescent="0.2">
      <c r="A11" s="62"/>
      <c r="B11" s="62" t="s">
        <v>101</v>
      </c>
      <c r="C11" s="63">
        <f>C10/C9*100</f>
        <v>71.567717996289431</v>
      </c>
      <c r="D11" s="63">
        <f>D10/D9*100</f>
        <v>70.071684587813621</v>
      </c>
      <c r="E11" s="64">
        <f>C11*100/D11-100</f>
        <v>2.1350041993081845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396</v>
      </c>
      <c r="D12" s="60">
        <f>'[3]Республика Алтай'!Q4</f>
        <v>432</v>
      </c>
      <c r="E12" s="61">
        <f t="shared" ref="E12:E15" si="1">C12*100/D12-100</f>
        <v>-8.3333333333333286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269</v>
      </c>
      <c r="D13" s="60">
        <f>'[3]Республика Алтай'!S4</f>
        <v>200</v>
      </c>
      <c r="E13" s="61">
        <f t="shared" si="1"/>
        <v>34.5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13</v>
      </c>
      <c r="D14" s="60">
        <f>'[3]Республика Алтай'!U4</f>
        <v>17</v>
      </c>
      <c r="E14" s="61">
        <f t="shared" si="1"/>
        <v>-23.529411764705884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13</v>
      </c>
      <c r="D15" s="60">
        <f>'[3]Республика Алтай'!W4</f>
        <v>19</v>
      </c>
      <c r="E15" s="61">
        <f t="shared" si="1"/>
        <v>-31.578947368421055</v>
      </c>
    </row>
    <row r="16" spans="1:5" ht="15.75" x14ac:dyDescent="0.2">
      <c r="A16" s="69" t="s">
        <v>153</v>
      </c>
      <c r="B16" s="69"/>
      <c r="C16" s="69"/>
      <c r="D16" s="69"/>
      <c r="E16" s="69"/>
    </row>
    <row r="17" spans="1:5" ht="25.5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801</v>
      </c>
      <c r="D18" s="60">
        <f>'[3]Республика Алтай'!Y4</f>
        <v>783</v>
      </c>
      <c r="E18" s="61">
        <f t="shared" ref="E18:E24" si="2">C18*100/D18-100</f>
        <v>2.2988505747126453</v>
      </c>
    </row>
    <row r="19" spans="1:5" ht="20.25" x14ac:dyDescent="0.2">
      <c r="A19" s="68" t="s">
        <v>95</v>
      </c>
      <c r="B19" s="68"/>
      <c r="C19" s="60">
        <f>'[3]Республика Алтай'!Z4</f>
        <v>134</v>
      </c>
      <c r="D19" s="60">
        <f>'[3]Республика Алтай'!AA4</f>
        <v>121</v>
      </c>
      <c r="E19" s="61">
        <f t="shared" si="2"/>
        <v>10.743801652892557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92</v>
      </c>
      <c r="D20" s="60">
        <f>'[3]Республика Алтай'!AC4</f>
        <v>100</v>
      </c>
      <c r="E20" s="61">
        <f t="shared" si="2"/>
        <v>-8</v>
      </c>
    </row>
    <row r="21" spans="1:5" ht="20.25" x14ac:dyDescent="0.2">
      <c r="A21" s="68" t="s">
        <v>97</v>
      </c>
      <c r="B21" s="68"/>
      <c r="C21" s="60">
        <f>'[3]Республика Алтай'!AD4</f>
        <v>241</v>
      </c>
      <c r="D21" s="60">
        <f>'[3]Республика Алтай'!AE4</f>
        <v>169</v>
      </c>
      <c r="E21" s="61">
        <f t="shared" si="2"/>
        <v>42.603550295857985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201</v>
      </c>
      <c r="D22" s="60">
        <f>'[3]Республика Алтай'!AG4</f>
        <v>141</v>
      </c>
      <c r="E22" s="61">
        <f t="shared" si="2"/>
        <v>42.553191489361694</v>
      </c>
    </row>
    <row r="23" spans="1:5" ht="20.25" x14ac:dyDescent="0.2">
      <c r="A23" s="68" t="s">
        <v>99</v>
      </c>
      <c r="B23" s="68"/>
      <c r="C23" s="60">
        <f>'[3]Республика Алтай'!AH4</f>
        <v>116</v>
      </c>
      <c r="D23" s="60">
        <f>'[3]Республика Алтай'!AI4</f>
        <v>150</v>
      </c>
      <c r="E23" s="61">
        <f t="shared" si="2"/>
        <v>-22.666666666666671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74</v>
      </c>
      <c r="D24" s="60">
        <f>'[3]Республика Алтай'!AK4</f>
        <v>86</v>
      </c>
      <c r="E24" s="61">
        <f t="shared" si="2"/>
        <v>-13.95348837209302</v>
      </c>
    </row>
    <row r="25" spans="1:5" ht="19.5" customHeight="1" x14ac:dyDescent="0.2">
      <c r="A25" s="62"/>
      <c r="B25" s="62" t="s">
        <v>101</v>
      </c>
      <c r="C25" s="63">
        <f>C24/C23*100</f>
        <v>63.793103448275865</v>
      </c>
      <c r="D25" s="63">
        <f>D24/D23*100</f>
        <v>57.333333333333336</v>
      </c>
      <c r="E25" s="64">
        <f>C25*100/D25-100</f>
        <v>11.267040898155571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35</v>
      </c>
      <c r="D26" s="60">
        <f>'[3]Республика Алтай'!AM4</f>
        <v>43</v>
      </c>
      <c r="E26" s="61">
        <f t="shared" ref="E26:E29" si="3">C26*100/D26-100</f>
        <v>-18.604651162790702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15</v>
      </c>
      <c r="D27" s="60">
        <f>'[3]Республика Алтай'!AO4</f>
        <v>14</v>
      </c>
      <c r="E27" s="61">
        <f t="shared" si="3"/>
        <v>7.1428571428571388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4</v>
      </c>
      <c r="E28" s="61">
        <f t="shared" si="3"/>
        <v>-75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4</v>
      </c>
      <c r="E29" s="61">
        <f t="shared" si="3"/>
        <v>-75</v>
      </c>
    </row>
    <row r="30" spans="1:5" ht="15.75" x14ac:dyDescent="0.2">
      <c r="A30" s="69" t="s">
        <v>154</v>
      </c>
      <c r="B30" s="69"/>
      <c r="C30" s="69"/>
      <c r="D30" s="69"/>
      <c r="E30" s="69"/>
    </row>
    <row r="31" spans="1:5" ht="15.75" x14ac:dyDescent="0.2">
      <c r="A31" s="69" t="s">
        <v>92</v>
      </c>
      <c r="B31" s="69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2442</v>
      </c>
      <c r="D32" s="60">
        <f>'[3]Республика Алтай'!AU4</f>
        <v>2375</v>
      </c>
      <c r="E32" s="61">
        <f t="shared" ref="E32:E38" si="4">C32*100/D32-100</f>
        <v>2.8210526315789508</v>
      </c>
    </row>
    <row r="33" spans="1:5" ht="20.25" x14ac:dyDescent="0.2">
      <c r="A33" s="68" t="s">
        <v>95</v>
      </c>
      <c r="B33" s="68"/>
      <c r="C33" s="60">
        <f>'[3]Республика Алтай'!AV4</f>
        <v>135</v>
      </c>
      <c r="D33" s="60">
        <f>'[3]Республика Алтай'!AW4</f>
        <v>150</v>
      </c>
      <c r="E33" s="61">
        <f t="shared" si="4"/>
        <v>-10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116</v>
      </c>
      <c r="D34" s="60">
        <f>'[3]Республика Алтай'!AY4</f>
        <v>118</v>
      </c>
      <c r="E34" s="61">
        <f t="shared" si="4"/>
        <v>-1.6949152542372872</v>
      </c>
    </row>
    <row r="35" spans="1:5" ht="20.25" x14ac:dyDescent="0.2">
      <c r="A35" s="68" t="s">
        <v>97</v>
      </c>
      <c r="B35" s="68"/>
      <c r="C35" s="60">
        <f>'[3]Республика Алтай'!AZ4</f>
        <v>145</v>
      </c>
      <c r="D35" s="60">
        <f>'[3]Республика Алтай'!BA4</f>
        <v>177</v>
      </c>
      <c r="E35" s="61">
        <f t="shared" si="4"/>
        <v>-18.079096045197744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110</v>
      </c>
      <c r="D36" s="60">
        <f>'[3]Республика Алтай'!BC4</f>
        <v>159</v>
      </c>
      <c r="E36" s="61">
        <f t="shared" si="4"/>
        <v>-30.817610062893081</v>
      </c>
    </row>
    <row r="37" spans="1:5" ht="20.25" x14ac:dyDescent="0.2">
      <c r="A37" s="68" t="s">
        <v>99</v>
      </c>
      <c r="B37" s="68"/>
      <c r="C37" s="60">
        <f>'[3]Республика Алтай'!BD4</f>
        <v>827</v>
      </c>
      <c r="D37" s="60">
        <f>'[3]Республика Алтай'!BE4</f>
        <v>756</v>
      </c>
      <c r="E37" s="61">
        <f t="shared" si="4"/>
        <v>9.3915343915343925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486</v>
      </c>
      <c r="D38" s="60">
        <f>'[3]Республика Алтай'!BG4</f>
        <v>432</v>
      </c>
      <c r="E38" s="61">
        <f t="shared" si="4"/>
        <v>12.5</v>
      </c>
    </row>
    <row r="39" spans="1:5" ht="19.5" customHeight="1" x14ac:dyDescent="0.2">
      <c r="A39" s="62"/>
      <c r="B39" s="62" t="s">
        <v>101</v>
      </c>
      <c r="C39" s="63">
        <f>C38/C37*100</f>
        <v>58.76662636033857</v>
      </c>
      <c r="D39" s="63">
        <f>D38/D37*100</f>
        <v>57.142857142857139</v>
      </c>
      <c r="E39" s="64">
        <f>C39*100/D39-100</f>
        <v>2.8415961305925066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99</v>
      </c>
      <c r="D40" s="60">
        <f>'[3]Республика Алтай'!BI4</f>
        <v>105</v>
      </c>
      <c r="E40" s="61">
        <f t="shared" ref="E40:E43" si="5">C40*100/D40-100</f>
        <v>-5.7142857142857082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102</v>
      </c>
      <c r="D41" s="60">
        <f>'[3]Республика Алтай'!BK4</f>
        <v>92</v>
      </c>
      <c r="E41" s="61">
        <f t="shared" si="5"/>
        <v>10.869565217391298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7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8</v>
      </c>
      <c r="E43" s="61">
        <f t="shared" si="5"/>
        <v>-100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январь-август 2024</v>
      </c>
      <c r="B1" s="74"/>
      <c r="C1" s="74"/>
      <c r="D1" s="74"/>
      <c r="E1" s="74"/>
    </row>
    <row r="2" spans="1:5" ht="15.75" customHeight="1" x14ac:dyDescent="0.2">
      <c r="A2" s="69" t="s">
        <v>177</v>
      </c>
      <c r="B2" s="69"/>
      <c r="C2" s="69"/>
      <c r="D2" s="69"/>
      <c r="E2" s="69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2654</v>
      </c>
      <c r="D4" s="60">
        <f>'[4]Республика Алтай'!C4</f>
        <v>2559</v>
      </c>
      <c r="E4" s="61">
        <f t="shared" ref="E4:E10" si="0">C4*100/D4-100</f>
        <v>3.7123876514263401</v>
      </c>
    </row>
    <row r="5" spans="1:5" ht="20.25" x14ac:dyDescent="0.2">
      <c r="A5" s="68" t="s">
        <v>95</v>
      </c>
      <c r="B5" s="68"/>
      <c r="C5" s="60">
        <f>'[4]Республика Алтай'!D4</f>
        <v>454</v>
      </c>
      <c r="D5" s="60">
        <f>'[4]Республика Алтай'!E4</f>
        <v>457</v>
      </c>
      <c r="E5" s="61">
        <f t="shared" si="0"/>
        <v>-0.65645514223194823</v>
      </c>
    </row>
    <row r="6" spans="1:5" ht="32.25" customHeight="1" x14ac:dyDescent="0.2">
      <c r="A6" s="68" t="s">
        <v>96</v>
      </c>
      <c r="B6" s="68"/>
      <c r="C6" s="60">
        <f>'[4]Республика Алтай'!F4</f>
        <v>391</v>
      </c>
      <c r="D6" s="60">
        <f>'[4]Республика Алтай'!G4</f>
        <v>399</v>
      </c>
      <c r="E6" s="61">
        <f t="shared" si="0"/>
        <v>-2.0050125313283189</v>
      </c>
    </row>
    <row r="7" spans="1:5" ht="20.25" x14ac:dyDescent="0.2">
      <c r="A7" s="68" t="s">
        <v>97</v>
      </c>
      <c r="B7" s="68"/>
      <c r="C7" s="60">
        <f>'[4]Республика Алтай'!H4</f>
        <v>33</v>
      </c>
      <c r="D7" s="60">
        <f>'[4]Республика Алтай'!I4</f>
        <v>52</v>
      </c>
      <c r="E7" s="61">
        <f t="shared" si="0"/>
        <v>-36.53846153846154</v>
      </c>
    </row>
    <row r="8" spans="1:5" ht="30" customHeight="1" x14ac:dyDescent="0.2">
      <c r="A8" s="68" t="s">
        <v>98</v>
      </c>
      <c r="B8" s="68"/>
      <c r="C8" s="60">
        <f>'[4]Республика Алтай'!J4</f>
        <v>19</v>
      </c>
      <c r="D8" s="60">
        <f>'[4]Республика Алтай'!K4</f>
        <v>56</v>
      </c>
      <c r="E8" s="61">
        <f t="shared" si="0"/>
        <v>-66.071428571428569</v>
      </c>
    </row>
    <row r="9" spans="1:5" ht="20.25" x14ac:dyDescent="0.2">
      <c r="A9" s="68" t="s">
        <v>99</v>
      </c>
      <c r="B9" s="68"/>
      <c r="C9" s="60">
        <f>'[4]Республика Алтай'!L4</f>
        <v>551</v>
      </c>
      <c r="D9" s="60">
        <f>'[4]Республика Алтай'!M4</f>
        <v>494</v>
      </c>
      <c r="E9" s="61">
        <f t="shared" si="0"/>
        <v>11.538461538461533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374</v>
      </c>
      <c r="D10" s="60">
        <f>'[4]Республика Алтай'!O4</f>
        <v>357</v>
      </c>
      <c r="E10" s="61">
        <f t="shared" si="0"/>
        <v>4.7619047619047592</v>
      </c>
    </row>
    <row r="11" spans="1:5" ht="19.5" customHeight="1" x14ac:dyDescent="0.2">
      <c r="A11" s="62"/>
      <c r="B11" s="62" t="s">
        <v>101</v>
      </c>
      <c r="C11" s="63">
        <f>C10/C9*100</f>
        <v>67.876588021778588</v>
      </c>
      <c r="D11" s="63">
        <f>D10/D9*100</f>
        <v>72.267206477732799</v>
      </c>
      <c r="E11" s="64">
        <f>C11*100/D11-100</f>
        <v>-6.0755336617405646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65</v>
      </c>
      <c r="D12" s="60">
        <f>'[4]Республика Алтай'!Q4</f>
        <v>62</v>
      </c>
      <c r="E12" s="61">
        <f t="shared" ref="E12:E15" si="1">C12*100/D12-100</f>
        <v>4.8387096774193594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105</v>
      </c>
      <c r="D13" s="60">
        <f>'[4]Республика Алтай'!S4</f>
        <v>65</v>
      </c>
      <c r="E13" s="61">
        <f t="shared" si="1"/>
        <v>61.538461538461547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3</v>
      </c>
      <c r="E14" s="61">
        <f t="shared" si="1"/>
        <v>-66.666666666666657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3</v>
      </c>
      <c r="E15" s="61">
        <f t="shared" si="1"/>
        <v>-66.666666666666657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69" t="s">
        <v>178</v>
      </c>
      <c r="B17" s="69"/>
      <c r="C17" s="69"/>
      <c r="D17" s="69"/>
      <c r="E17" s="69"/>
    </row>
    <row r="18" spans="1:5" ht="25.5" customHeight="1" x14ac:dyDescent="0.2">
      <c r="A18" s="69" t="s">
        <v>92</v>
      </c>
      <c r="B18" s="69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3885</v>
      </c>
      <c r="D19" s="60">
        <f>'[4]Республика Алтай'!Y4</f>
        <v>3961</v>
      </c>
      <c r="E19" s="61">
        <f t="shared" ref="E19:E25" si="2">C19*100/D19-100</f>
        <v>-1.9187073971219348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364</v>
      </c>
      <c r="D20" s="60">
        <f>'[4]Республика Алтай'!AA4</f>
        <v>361</v>
      </c>
      <c r="E20" s="61">
        <f t="shared" si="2"/>
        <v>0.83102493074791539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321</v>
      </c>
      <c r="D21" s="60">
        <f>'[4]Республика Алтай'!AC4</f>
        <v>322</v>
      </c>
      <c r="E21" s="61">
        <f t="shared" si="2"/>
        <v>-0.31055900621117871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290</v>
      </c>
      <c r="D22" s="60">
        <f>'[4]Республика Алтай'!AE4</f>
        <v>431</v>
      </c>
      <c r="E22" s="61">
        <f t="shared" si="2"/>
        <v>-32.714617169373554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222</v>
      </c>
      <c r="D23" s="60">
        <f>'[4]Республика Алтай'!AG4</f>
        <v>387</v>
      </c>
      <c r="E23" s="61">
        <f t="shared" si="2"/>
        <v>-42.63565891472868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839</v>
      </c>
      <c r="D24" s="60">
        <f>'[4]Республика Алтай'!AI4</f>
        <v>768</v>
      </c>
      <c r="E24" s="61">
        <f t="shared" si="2"/>
        <v>9.2447916666666714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697</v>
      </c>
      <c r="D25" s="60">
        <f>'[4]Республика Алтай'!AK4</f>
        <v>667</v>
      </c>
      <c r="E25" s="61">
        <f t="shared" si="2"/>
        <v>4.4977511244377837</v>
      </c>
    </row>
    <row r="26" spans="1:5" ht="19.5" customHeight="1" x14ac:dyDescent="0.2">
      <c r="A26" s="62"/>
      <c r="B26" s="62" t="s">
        <v>101</v>
      </c>
      <c r="C26" s="63">
        <f>C25/C24*100</f>
        <v>83.075089392133492</v>
      </c>
      <c r="D26" s="63">
        <f>D25/D24*100</f>
        <v>86.848958333333343</v>
      </c>
      <c r="E26" s="64">
        <f>C26*100/D26-100</f>
        <v>-4.3453243580831895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107</v>
      </c>
      <c r="D27" s="60">
        <f>'[4]Республика Алтай'!AM4</f>
        <v>112</v>
      </c>
      <c r="E27" s="61">
        <f t="shared" ref="E27:E30" si="3">C27*100/D27-100</f>
        <v>-4.4642857142857082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81</v>
      </c>
      <c r="D28" s="60">
        <f>'[4]Республика Алтай'!AO4</f>
        <v>57</v>
      </c>
      <c r="E28" s="61">
        <f t="shared" si="3"/>
        <v>42.10526315789474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10</v>
      </c>
      <c r="D29" s="60">
        <f>'[4]Республика Алтай'!AQ4</f>
        <v>7</v>
      </c>
      <c r="E29" s="61">
        <f t="shared" si="3"/>
        <v>42.857142857142861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11</v>
      </c>
      <c r="D30" s="60">
        <f>'[4]Республика Алтай'!AS4</f>
        <v>7</v>
      </c>
      <c r="E30" s="61">
        <f t="shared" si="3"/>
        <v>57.142857142857139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36</vt:i4>
      </vt:variant>
    </vt:vector>
  </HeadingPairs>
  <TitlesOfParts>
    <vt:vector size="48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1'!Основные_20результаты_20работы_202011_2012_20квартал_10</vt:lpstr>
      <vt:lpstr>'Республика Алтай 2'!Основные_20результаты_20работы_202011_2012_20квартал_10</vt:lpstr>
      <vt:lpstr>'Республика Алтай 3'!Основные_20результаты_20работы_202011_2012_20квартал_10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1'!Основные_20результаты_20работы_202011_2012_20квартал_9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2024-09-12T04:21:52Z</dcterms:modified>
</cp:coreProperties>
</file>