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92024\Ведомственная статистика\"/>
    </mc:Choice>
  </mc:AlternateContent>
  <xr:revisionPtr revIDLastSave="0" documentId="13_ncr:1_{2EBD2F9E-50BA-46B4-8505-8545C0DDD591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10" localSheetId="1">'Республика Алтай 1'!$A$3:$E$34</definedName>
    <definedName name="Основные_20результаты_20работы_202011_2012_20квартал_10" localSheetId="3">'Республика Алтай 2'!$A$1:$E$15</definedName>
    <definedName name="Основные_20результаты_20работы_202011_2012_20квартал_10" localSheetId="5">'Республика Алтай 3'!$A$1:$E$15</definedName>
    <definedName name="Основные_20результаты_20работы_202011_2012_20квартал_11" localSheetId="1">'Республика Алтай 1'!$A$3:$E$34</definedName>
    <definedName name="Основные_20результаты_20работы_202011_2012_20квартал_11" localSheetId="3">'Республика Алтай 2'!$A$1:$E$15</definedName>
    <definedName name="Основные_20результаты_20работы_202011_2012_20квартал_1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E51" i="13" s="1"/>
  <c r="C51" i="13"/>
  <c r="E50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E38" i="13" s="1"/>
  <c r="E37" i="13"/>
  <c r="D37" i="13"/>
  <c r="C37" i="13"/>
  <c r="D36" i="13"/>
  <c r="D48" i="13" s="1"/>
  <c r="C36" i="13"/>
  <c r="C48" i="13" s="1"/>
  <c r="E48" i="13" s="1"/>
  <c r="D34" i="13"/>
  <c r="C34" i="13"/>
  <c r="E33" i="13"/>
  <c r="D33" i="13"/>
  <c r="C33" i="13"/>
  <c r="D32" i="13"/>
  <c r="C32" i="13"/>
  <c r="D31" i="13"/>
  <c r="C31" i="13"/>
  <c r="D30" i="13"/>
  <c r="C30" i="13"/>
  <c r="E30" i="13" s="1"/>
  <c r="D29" i="13"/>
  <c r="C29" i="13"/>
  <c r="E29" i="13" s="1"/>
  <c r="E28" i="13"/>
  <c r="D28" i="13"/>
  <c r="D47" i="13" s="1"/>
  <c r="C28" i="13"/>
  <c r="D26" i="13"/>
  <c r="C26" i="13"/>
  <c r="D25" i="13"/>
  <c r="C25" i="13"/>
  <c r="E25" i="13" s="1"/>
  <c r="D24" i="13"/>
  <c r="C24" i="13"/>
  <c r="D23" i="13"/>
  <c r="C23" i="13"/>
  <c r="E23" i="13" s="1"/>
  <c r="D22" i="13"/>
  <c r="C22" i="13"/>
  <c r="E22" i="13" s="1"/>
  <c r="E21" i="13"/>
  <c r="D21" i="13"/>
  <c r="C21" i="13"/>
  <c r="E20" i="13"/>
  <c r="D20" i="13"/>
  <c r="D46" i="13" s="1"/>
  <c r="C20" i="13"/>
  <c r="C46" i="13" s="1"/>
  <c r="E46" i="13" s="1"/>
  <c r="D18" i="13"/>
  <c r="C18" i="13"/>
  <c r="E18" i="13" s="1"/>
  <c r="D17" i="13"/>
  <c r="C17" i="13"/>
  <c r="E17" i="13" s="1"/>
  <c r="D16" i="13"/>
  <c r="C16" i="13"/>
  <c r="D15" i="13"/>
  <c r="C15" i="13"/>
  <c r="E14" i="13"/>
  <c r="D14" i="13"/>
  <c r="C14" i="13"/>
  <c r="E13" i="13"/>
  <c r="D13" i="13"/>
  <c r="C13" i="13"/>
  <c r="D12" i="13"/>
  <c r="D45" i="13" s="1"/>
  <c r="C12" i="13"/>
  <c r="C45" i="13" s="1"/>
  <c r="E45" i="13" s="1"/>
  <c r="D10" i="13"/>
  <c r="C10" i="13"/>
  <c r="E10" i="13" s="1"/>
  <c r="E9" i="13"/>
  <c r="D9" i="13"/>
  <c r="C9" i="13"/>
  <c r="E8" i="13"/>
  <c r="D8" i="13"/>
  <c r="C8" i="13"/>
  <c r="D7" i="13"/>
  <c r="C7" i="13"/>
  <c r="E7" i="13" s="1"/>
  <c r="D6" i="13"/>
  <c r="C6" i="13"/>
  <c r="E6" i="13" s="1"/>
  <c r="E5" i="13"/>
  <c r="D5" i="13"/>
  <c r="C5" i="13"/>
  <c r="E4" i="13"/>
  <c r="D4" i="13"/>
  <c r="D44" i="13" s="1"/>
  <c r="C4" i="13"/>
  <c r="C44" i="13" s="1"/>
  <c r="A1" i="13"/>
  <c r="E44" i="13" l="1"/>
  <c r="E12" i="13"/>
  <c r="C47" i="13"/>
  <c r="E47" i="13" s="1"/>
  <c r="D24" i="11" l="1"/>
  <c r="C24" i="11"/>
  <c r="D23" i="11"/>
  <c r="D22" i="11"/>
  <c r="C22" i="11"/>
  <c r="C23" i="11" s="1"/>
  <c r="E23" i="11" s="1"/>
  <c r="D21" i="11"/>
  <c r="E21" i="11" s="1"/>
  <c r="C21" i="11"/>
  <c r="E20" i="11"/>
  <c r="D20" i="11"/>
  <c r="C20" i="11"/>
  <c r="D19" i="11"/>
  <c r="C19" i="11"/>
  <c r="E19" i="11" s="1"/>
  <c r="D18" i="11"/>
  <c r="C18" i="11"/>
  <c r="E18" i="11" s="1"/>
  <c r="E15" i="11"/>
  <c r="D15" i="11"/>
  <c r="C15" i="11"/>
  <c r="E14" i="11"/>
  <c r="D14" i="11"/>
  <c r="C14" i="11"/>
  <c r="D13" i="11"/>
  <c r="C13" i="11"/>
  <c r="E13" i="11" s="1"/>
  <c r="D12" i="11"/>
  <c r="C12" i="11"/>
  <c r="E12" i="11" s="1"/>
  <c r="E11" i="11"/>
  <c r="D11" i="11"/>
  <c r="C11" i="11"/>
  <c r="D9" i="11"/>
  <c r="D10" i="11" s="1"/>
  <c r="C9" i="11"/>
  <c r="C10" i="11" s="1"/>
  <c r="D8" i="11"/>
  <c r="C8" i="11"/>
  <c r="E8" i="11" s="1"/>
  <c r="E7" i="11"/>
  <c r="D7" i="11"/>
  <c r="C7" i="11"/>
  <c r="E6" i="11"/>
  <c r="D6" i="11"/>
  <c r="C6" i="11"/>
  <c r="D5" i="11"/>
  <c r="C5" i="11"/>
  <c r="E5" i="11" s="1"/>
  <c r="D4" i="11"/>
  <c r="C4" i="11"/>
  <c r="E4" i="11" s="1"/>
  <c r="A1" i="11"/>
  <c r="E10" i="11" l="1"/>
  <c r="E9" i="11"/>
  <c r="E22" i="11"/>
  <c r="D30" i="9" l="1"/>
  <c r="E30" i="9" s="1"/>
  <c r="C30" i="9"/>
  <c r="D29" i="9"/>
  <c r="C29" i="9"/>
  <c r="E29" i="9" s="1"/>
  <c r="D28" i="9"/>
  <c r="C28" i="9"/>
  <c r="E28" i="9" s="1"/>
  <c r="E27" i="9"/>
  <c r="D27" i="9"/>
  <c r="C27" i="9"/>
  <c r="D26" i="9"/>
  <c r="D25" i="9"/>
  <c r="C25" i="9"/>
  <c r="C26" i="9" s="1"/>
  <c r="E26" i="9" s="1"/>
  <c r="D24" i="9"/>
  <c r="C24" i="9"/>
  <c r="E24" i="9" s="1"/>
  <c r="E23" i="9"/>
  <c r="D23" i="9"/>
  <c r="C23" i="9"/>
  <c r="D22" i="9"/>
  <c r="E22" i="9" s="1"/>
  <c r="C22" i="9"/>
  <c r="D21" i="9"/>
  <c r="C21" i="9"/>
  <c r="E21" i="9" s="1"/>
  <c r="D20" i="9"/>
  <c r="C20" i="9"/>
  <c r="E20" i="9" s="1"/>
  <c r="E19" i="9"/>
  <c r="D19" i="9"/>
  <c r="C19" i="9"/>
  <c r="D15" i="9"/>
  <c r="E15" i="9" s="1"/>
  <c r="C15" i="9"/>
  <c r="D14" i="9"/>
  <c r="C14" i="9"/>
  <c r="E14" i="9" s="1"/>
  <c r="D13" i="9"/>
  <c r="C13" i="9"/>
  <c r="E13" i="9" s="1"/>
  <c r="E12" i="9"/>
  <c r="D12" i="9"/>
  <c r="C12" i="9"/>
  <c r="D11" i="9"/>
  <c r="D10" i="9"/>
  <c r="C10" i="9"/>
  <c r="C11" i="9" s="1"/>
  <c r="E11" i="9" s="1"/>
  <c r="D9" i="9"/>
  <c r="C9" i="9"/>
  <c r="E9" i="9" s="1"/>
  <c r="E8" i="9"/>
  <c r="D8" i="9"/>
  <c r="C8" i="9"/>
  <c r="D7" i="9"/>
  <c r="E7" i="9" s="1"/>
  <c r="C7" i="9"/>
  <c r="D6" i="9"/>
  <c r="C6" i="9"/>
  <c r="E6" i="9" s="1"/>
  <c r="D5" i="9"/>
  <c r="C5" i="9"/>
  <c r="E5" i="9" s="1"/>
  <c r="E4" i="9"/>
  <c r="D4" i="9"/>
  <c r="C4" i="9"/>
  <c r="A1" i="9"/>
  <c r="E10" i="9" l="1"/>
  <c r="E25" i="9"/>
  <c r="D43" i="7" l="1"/>
  <c r="C43" i="7"/>
  <c r="E43" i="7" s="1"/>
  <c r="E42" i="7"/>
  <c r="D42" i="7"/>
  <c r="C42" i="7"/>
  <c r="D41" i="7"/>
  <c r="E41" i="7" s="1"/>
  <c r="C41" i="7"/>
  <c r="D40" i="7"/>
  <c r="C40" i="7"/>
  <c r="E40" i="7" s="1"/>
  <c r="C39" i="7"/>
  <c r="E38" i="7"/>
  <c r="D38" i="7"/>
  <c r="C38" i="7"/>
  <c r="D37" i="7"/>
  <c r="E37" i="7" s="1"/>
  <c r="C37" i="7"/>
  <c r="D36" i="7"/>
  <c r="C36" i="7"/>
  <c r="E36" i="7" s="1"/>
  <c r="D35" i="7"/>
  <c r="C35" i="7"/>
  <c r="E35" i="7" s="1"/>
  <c r="E34" i="7"/>
  <c r="D34" i="7"/>
  <c r="C34" i="7"/>
  <c r="D33" i="7"/>
  <c r="E33" i="7" s="1"/>
  <c r="C33" i="7"/>
  <c r="D32" i="7"/>
  <c r="C32" i="7"/>
  <c r="E32" i="7" s="1"/>
  <c r="D29" i="7"/>
  <c r="C29" i="7"/>
  <c r="E29" i="7" s="1"/>
  <c r="E28" i="7"/>
  <c r="D28" i="7"/>
  <c r="C28" i="7"/>
  <c r="D27" i="7"/>
  <c r="E27" i="7" s="1"/>
  <c r="C27" i="7"/>
  <c r="D26" i="7"/>
  <c r="C26" i="7"/>
  <c r="E26" i="7" s="1"/>
  <c r="C25" i="7"/>
  <c r="E25" i="7" s="1"/>
  <c r="E24" i="7"/>
  <c r="D24" i="7"/>
  <c r="D25" i="7" s="1"/>
  <c r="C24" i="7"/>
  <c r="D23" i="7"/>
  <c r="E23" i="7" s="1"/>
  <c r="C23" i="7"/>
  <c r="D22" i="7"/>
  <c r="C22" i="7"/>
  <c r="E22" i="7" s="1"/>
  <c r="D21" i="7"/>
  <c r="C21" i="7"/>
  <c r="E21" i="7" s="1"/>
  <c r="E20" i="7"/>
  <c r="D20" i="7"/>
  <c r="C20" i="7"/>
  <c r="D19" i="7"/>
  <c r="E19" i="7" s="1"/>
  <c r="C19" i="7"/>
  <c r="D18" i="7"/>
  <c r="C18" i="7"/>
  <c r="E18" i="7" s="1"/>
  <c r="D15" i="7"/>
  <c r="C15" i="7"/>
  <c r="E15" i="7" s="1"/>
  <c r="E14" i="7"/>
  <c r="D14" i="7"/>
  <c r="C14" i="7"/>
  <c r="D13" i="7"/>
  <c r="E13" i="7" s="1"/>
  <c r="C13" i="7"/>
  <c r="D12" i="7"/>
  <c r="C12" i="7"/>
  <c r="E12" i="7" s="1"/>
  <c r="C11" i="7"/>
  <c r="E10" i="7"/>
  <c r="D10" i="7"/>
  <c r="D11" i="7" s="1"/>
  <c r="C10" i="7"/>
  <c r="D9" i="7"/>
  <c r="E9" i="7" s="1"/>
  <c r="C9" i="7"/>
  <c r="D8" i="7"/>
  <c r="C8" i="7"/>
  <c r="E8" i="7" s="1"/>
  <c r="D7" i="7"/>
  <c r="C7" i="7"/>
  <c r="E7" i="7" s="1"/>
  <c r="E6" i="7"/>
  <c r="D6" i="7"/>
  <c r="C6" i="7"/>
  <c r="D5" i="7"/>
  <c r="E5" i="7" s="1"/>
  <c r="C5" i="7"/>
  <c r="D4" i="7"/>
  <c r="C4" i="7"/>
  <c r="E4" i="7" s="1"/>
  <c r="A1" i="7"/>
  <c r="E11" i="7" l="1"/>
  <c r="D39" i="7"/>
  <c r="E39" i="7" s="1"/>
  <c r="D15" i="5" l="1"/>
  <c r="E15" i="5" s="1"/>
  <c r="C15" i="5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E7" i="5" s="1"/>
  <c r="C7" i="5"/>
  <c r="D6" i="5"/>
  <c r="C6" i="5"/>
  <c r="E6" i="5" s="1"/>
  <c r="D5" i="5"/>
  <c r="C5" i="5"/>
  <c r="E5" i="5" s="1"/>
  <c r="E4" i="5"/>
  <c r="D4" i="5"/>
  <c r="C4" i="5"/>
  <c r="A1" i="5"/>
  <c r="E10" i="5" l="1"/>
  <c r="D34" i="3" l="1"/>
  <c r="E34" i="3" s="1"/>
  <c r="C34" i="3"/>
  <c r="D33" i="3"/>
  <c r="C33" i="3"/>
  <c r="E33" i="3" s="1"/>
  <c r="D32" i="3"/>
  <c r="C32" i="3"/>
  <c r="E32" i="3" s="1"/>
  <c r="E31" i="3"/>
  <c r="D31" i="3"/>
  <c r="C31" i="3"/>
  <c r="D30" i="3"/>
  <c r="D29" i="3"/>
  <c r="C29" i="3"/>
  <c r="C30" i="3" s="1"/>
  <c r="E30" i="3" s="1"/>
  <c r="D28" i="3"/>
  <c r="C28" i="3"/>
  <c r="E28" i="3" s="1"/>
  <c r="E27" i="3"/>
  <c r="D27" i="3"/>
  <c r="C27" i="3"/>
  <c r="D26" i="3"/>
  <c r="E26" i="3" s="1"/>
  <c r="C26" i="3"/>
  <c r="D25" i="3"/>
  <c r="C25" i="3"/>
  <c r="E25" i="3" s="1"/>
  <c r="D24" i="3"/>
  <c r="C24" i="3"/>
  <c r="E24" i="3" s="1"/>
  <c r="E23" i="3"/>
  <c r="D23" i="3"/>
  <c r="C23" i="3"/>
  <c r="D20" i="3"/>
  <c r="E20" i="3" s="1"/>
  <c r="C20" i="3"/>
  <c r="D19" i="3"/>
  <c r="C19" i="3"/>
  <c r="E19" i="3" s="1"/>
  <c r="D18" i="3"/>
  <c r="C18" i="3"/>
  <c r="E18" i="3" s="1"/>
  <c r="E17" i="3"/>
  <c r="D17" i="3"/>
  <c r="C17" i="3"/>
  <c r="D16" i="3"/>
  <c r="D15" i="3"/>
  <c r="C15" i="3"/>
  <c r="C16" i="3" s="1"/>
  <c r="E16" i="3" s="1"/>
  <c r="D14" i="3"/>
  <c r="C14" i="3"/>
  <c r="E14" i="3" s="1"/>
  <c r="E13" i="3"/>
  <c r="D13" i="3"/>
  <c r="C13" i="3"/>
  <c r="D12" i="3"/>
  <c r="E12" i="3" s="1"/>
  <c r="C12" i="3"/>
  <c r="D11" i="3"/>
  <c r="C11" i="3"/>
  <c r="E11" i="3" s="1"/>
  <c r="D10" i="3"/>
  <c r="C10" i="3"/>
  <c r="E10" i="3" s="1"/>
  <c r="E9" i="3"/>
  <c r="D9" i="3"/>
  <c r="C9" i="3"/>
  <c r="A5" i="3"/>
  <c r="A4" i="3"/>
  <c r="E15" i="3" l="1"/>
  <c r="E2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9734E5BB-69AB-4E34-AA68-B70F5B9827A1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A0BD2D6F-68C0-41E2-B263-5496881B064A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3485B518-5AF1-4707-87EB-455635B7A557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F7785983-6F12-44DC-8067-5D94994355C8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DCF06987-7F18-4E31-BB09-28EEAF8E2674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B12E5B07-7CC3-428D-85B4-8A67ED3790A5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18639E59-AB7C-4A56-8FE7-6EF07B6BEA12}" name="Подключение3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D202E9AE-CA6B-418F-AF71-9C28CB2994E2}" name="Подключение3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C25730BB-B4A1-4647-AE97-39FBE1D17B5D}" name="Подключение3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431383A9-97F6-45B9-8C6D-1777042B782A}" name="Подключение3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530121E1-695D-40AC-8C01-B50E16BFF361}" name="Подключение3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AE78F3B6-EB5A-44D1-AD78-FAB171118D93}" name="Подключение3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4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5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6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7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8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9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<sst xmlns="http://schemas.openxmlformats.org/spreadsheetml/2006/main" count="625" uniqueCount="329">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</sst>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9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январь-сентябрь 2024</v>
          </cell>
        </row>
        <row r="4">
          <cell r="A4" t="str">
            <v>Республика Алтай</v>
          </cell>
          <cell r="B4">
            <v>23973</v>
          </cell>
          <cell r="C4">
            <v>22786</v>
          </cell>
          <cell r="D4">
            <v>3196</v>
          </cell>
          <cell r="E4">
            <v>2996</v>
          </cell>
          <cell r="F4">
            <v>2713</v>
          </cell>
          <cell r="G4">
            <v>2665</v>
          </cell>
          <cell r="H4">
            <v>1426</v>
          </cell>
          <cell r="I4">
            <v>1695</v>
          </cell>
          <cell r="J4">
            <v>1179</v>
          </cell>
          <cell r="K4">
            <v>1666</v>
          </cell>
          <cell r="L4">
            <v>5215</v>
          </cell>
          <cell r="M4">
            <v>5025</v>
          </cell>
          <cell r="N4">
            <v>3839</v>
          </cell>
          <cell r="O4">
            <v>3808</v>
          </cell>
          <cell r="P4">
            <v>827</v>
          </cell>
          <cell r="Q4">
            <v>859</v>
          </cell>
          <cell r="R4">
            <v>836</v>
          </cell>
          <cell r="S4">
            <v>473</v>
          </cell>
          <cell r="T4">
            <v>78</v>
          </cell>
          <cell r="U4">
            <v>86</v>
          </cell>
          <cell r="V4">
            <v>73</v>
          </cell>
          <cell r="W4">
            <v>84</v>
          </cell>
          <cell r="X4">
            <v>6507</v>
          </cell>
          <cell r="Y4">
            <v>6331</v>
          </cell>
          <cell r="Z4">
            <v>1094</v>
          </cell>
          <cell r="AA4">
            <v>1064</v>
          </cell>
          <cell r="AB4">
            <v>959</v>
          </cell>
          <cell r="AC4">
            <v>992</v>
          </cell>
          <cell r="AD4">
            <v>226</v>
          </cell>
          <cell r="AE4">
            <v>235</v>
          </cell>
          <cell r="AF4">
            <v>189</v>
          </cell>
          <cell r="AG4">
            <v>281</v>
          </cell>
          <cell r="AH4">
            <v>1527</v>
          </cell>
          <cell r="AI4">
            <v>1436</v>
          </cell>
          <cell r="AJ4">
            <v>970</v>
          </cell>
          <cell r="AK4">
            <v>960</v>
          </cell>
          <cell r="AL4">
            <v>111</v>
          </cell>
          <cell r="AM4">
            <v>138</v>
          </cell>
          <cell r="AN4">
            <v>224</v>
          </cell>
          <cell r="AO4">
            <v>151</v>
          </cell>
          <cell r="AP4">
            <v>26</v>
          </cell>
          <cell r="AQ4">
            <v>28</v>
          </cell>
          <cell r="AR4">
            <v>25</v>
          </cell>
          <cell r="AS4">
            <v>25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январь-сентябрь 2024</v>
          </cell>
        </row>
        <row r="4">
          <cell r="B4">
            <v>2974</v>
          </cell>
          <cell r="C4">
            <v>2831</v>
          </cell>
          <cell r="D4">
            <v>191</v>
          </cell>
          <cell r="E4">
            <v>181</v>
          </cell>
          <cell r="F4">
            <v>144</v>
          </cell>
          <cell r="G4">
            <v>172</v>
          </cell>
          <cell r="H4">
            <v>279</v>
          </cell>
          <cell r="I4">
            <v>329</v>
          </cell>
          <cell r="J4">
            <v>211</v>
          </cell>
          <cell r="K4">
            <v>318</v>
          </cell>
          <cell r="L4">
            <v>751</v>
          </cell>
          <cell r="M4">
            <v>684</v>
          </cell>
          <cell r="N4">
            <v>530</v>
          </cell>
          <cell r="O4">
            <v>496</v>
          </cell>
          <cell r="P4">
            <v>176</v>
          </cell>
          <cell r="Q4">
            <v>175</v>
          </cell>
          <cell r="R4">
            <v>131</v>
          </cell>
          <cell r="S4">
            <v>86</v>
          </cell>
          <cell r="T4">
            <v>37</v>
          </cell>
          <cell r="U4">
            <v>31</v>
          </cell>
          <cell r="V4">
            <v>33</v>
          </cell>
          <cell r="W4">
            <v>29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январь-сентябрь 2024</v>
          </cell>
        </row>
        <row r="4">
          <cell r="B4">
            <v>11872</v>
          </cell>
          <cell r="C4">
            <v>11183</v>
          </cell>
          <cell r="D4">
            <v>1593</v>
          </cell>
          <cell r="E4">
            <v>1412</v>
          </cell>
          <cell r="F4">
            <v>1354</v>
          </cell>
          <cell r="G4">
            <v>1198</v>
          </cell>
          <cell r="H4">
            <v>786</v>
          </cell>
          <cell r="I4">
            <v>957</v>
          </cell>
          <cell r="J4">
            <v>656</v>
          </cell>
          <cell r="K4">
            <v>897</v>
          </cell>
          <cell r="L4">
            <v>2394</v>
          </cell>
          <cell r="M4">
            <v>2368</v>
          </cell>
          <cell r="N4">
            <v>1683</v>
          </cell>
          <cell r="O4">
            <v>1704</v>
          </cell>
          <cell r="P4">
            <v>441</v>
          </cell>
          <cell r="Q4">
            <v>462</v>
          </cell>
          <cell r="R4">
            <v>383</v>
          </cell>
          <cell r="S4">
            <v>211</v>
          </cell>
          <cell r="T4">
            <v>13</v>
          </cell>
          <cell r="U4">
            <v>18</v>
          </cell>
          <cell r="V4">
            <v>13</v>
          </cell>
          <cell r="W4">
            <v>20</v>
          </cell>
          <cell r="X4">
            <v>913</v>
          </cell>
          <cell r="Y4">
            <v>879</v>
          </cell>
          <cell r="Z4">
            <v>149</v>
          </cell>
          <cell r="AA4">
            <v>141</v>
          </cell>
          <cell r="AB4">
            <v>94</v>
          </cell>
          <cell r="AC4">
            <v>110</v>
          </cell>
          <cell r="AD4">
            <v>287</v>
          </cell>
          <cell r="AE4">
            <v>169</v>
          </cell>
          <cell r="AF4">
            <v>243</v>
          </cell>
          <cell r="AG4">
            <v>152</v>
          </cell>
          <cell r="AH4">
            <v>131</v>
          </cell>
          <cell r="AI4">
            <v>164</v>
          </cell>
          <cell r="AJ4">
            <v>83</v>
          </cell>
          <cell r="AK4">
            <v>106</v>
          </cell>
          <cell r="AL4">
            <v>38</v>
          </cell>
          <cell r="AM4">
            <v>47</v>
          </cell>
          <cell r="AN4">
            <v>28</v>
          </cell>
          <cell r="AO4">
            <v>19</v>
          </cell>
          <cell r="AP4">
            <v>1</v>
          </cell>
          <cell r="AQ4">
            <v>4</v>
          </cell>
          <cell r="AR4">
            <v>1</v>
          </cell>
          <cell r="AS4">
            <v>4</v>
          </cell>
          <cell r="AT4">
            <v>2691</v>
          </cell>
          <cell r="AU4">
            <v>2552</v>
          </cell>
          <cell r="AV4">
            <v>159</v>
          </cell>
          <cell r="AW4">
            <v>160</v>
          </cell>
          <cell r="AX4">
            <v>122</v>
          </cell>
          <cell r="AY4">
            <v>134</v>
          </cell>
          <cell r="AZ4">
            <v>150</v>
          </cell>
          <cell r="BA4">
            <v>185</v>
          </cell>
          <cell r="BB4">
            <v>131</v>
          </cell>
          <cell r="BC4">
            <v>172</v>
          </cell>
          <cell r="BD4">
            <v>902</v>
          </cell>
          <cell r="BE4">
            <v>811</v>
          </cell>
          <cell r="BF4">
            <v>574</v>
          </cell>
          <cell r="BG4">
            <v>475</v>
          </cell>
          <cell r="BH4">
            <v>111</v>
          </cell>
          <cell r="BI4">
            <v>108</v>
          </cell>
          <cell r="BJ4">
            <v>161</v>
          </cell>
          <cell r="BK4">
            <v>95</v>
          </cell>
          <cell r="BL4">
            <v>0</v>
          </cell>
          <cell r="BM4">
            <v>7</v>
          </cell>
          <cell r="BN4">
            <v>0</v>
          </cell>
          <cell r="BO4">
            <v>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январь-сентябрь 2024</v>
          </cell>
        </row>
        <row r="4">
          <cell r="B4">
            <v>2978</v>
          </cell>
          <cell r="C4">
            <v>2640</v>
          </cell>
          <cell r="D4">
            <v>490</v>
          </cell>
          <cell r="E4">
            <v>469</v>
          </cell>
          <cell r="F4">
            <v>445</v>
          </cell>
          <cell r="G4">
            <v>429</v>
          </cell>
          <cell r="H4">
            <v>33</v>
          </cell>
          <cell r="I4">
            <v>54</v>
          </cell>
          <cell r="J4">
            <v>23</v>
          </cell>
          <cell r="K4">
            <v>60</v>
          </cell>
          <cell r="L4">
            <v>612</v>
          </cell>
          <cell r="M4">
            <v>509</v>
          </cell>
          <cell r="N4">
            <v>386</v>
          </cell>
          <cell r="O4">
            <v>370</v>
          </cell>
          <cell r="P4">
            <v>70</v>
          </cell>
          <cell r="Q4">
            <v>67</v>
          </cell>
          <cell r="R4">
            <v>187</v>
          </cell>
          <cell r="S4">
            <v>65</v>
          </cell>
          <cell r="T4">
            <v>1</v>
          </cell>
          <cell r="U4">
            <v>3</v>
          </cell>
          <cell r="V4">
            <v>1</v>
          </cell>
          <cell r="W4">
            <v>3</v>
          </cell>
          <cell r="X4">
            <v>4141</v>
          </cell>
          <cell r="Y4">
            <v>4033</v>
          </cell>
          <cell r="Z4">
            <v>380</v>
          </cell>
          <cell r="AA4">
            <v>361</v>
          </cell>
          <cell r="AB4">
            <v>341</v>
          </cell>
          <cell r="AC4">
            <v>327</v>
          </cell>
          <cell r="AD4">
            <v>294</v>
          </cell>
          <cell r="AE4">
            <v>438</v>
          </cell>
          <cell r="AF4">
            <v>261</v>
          </cell>
          <cell r="AG4">
            <v>425</v>
          </cell>
          <cell r="AH4">
            <v>878</v>
          </cell>
          <cell r="AI4">
            <v>804</v>
          </cell>
          <cell r="AJ4">
            <v>762</v>
          </cell>
          <cell r="AK4">
            <v>691</v>
          </cell>
          <cell r="AL4">
            <v>119</v>
          </cell>
          <cell r="AM4">
            <v>116</v>
          </cell>
          <cell r="AN4">
            <v>113</v>
          </cell>
          <cell r="AO4">
            <v>58</v>
          </cell>
          <cell r="AP4">
            <v>10</v>
          </cell>
          <cell r="AQ4">
            <v>9</v>
          </cell>
          <cell r="AR4">
            <v>11</v>
          </cell>
          <cell r="AS4">
            <v>9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январь-сентябрь 2024</v>
          </cell>
        </row>
        <row r="4">
          <cell r="B4">
            <v>6402</v>
          </cell>
          <cell r="C4">
            <v>6081</v>
          </cell>
          <cell r="D4">
            <v>3710</v>
          </cell>
          <cell r="E4">
            <v>3512</v>
          </cell>
          <cell r="F4">
            <v>1044</v>
          </cell>
          <cell r="G4">
            <v>1022</v>
          </cell>
          <cell r="H4">
            <v>988</v>
          </cell>
          <cell r="I4">
            <v>955</v>
          </cell>
          <cell r="J4">
            <v>218</v>
          </cell>
          <cell r="K4">
            <v>210</v>
          </cell>
          <cell r="L4">
            <v>391</v>
          </cell>
          <cell r="M4">
            <v>385</v>
          </cell>
          <cell r="N4">
            <v>283</v>
          </cell>
          <cell r="O4">
            <v>248</v>
          </cell>
          <cell r="P4">
            <v>10</v>
          </cell>
          <cell r="Q4">
            <v>24</v>
          </cell>
          <cell r="R4">
            <v>1944</v>
          </cell>
          <cell r="S4">
            <v>1998</v>
          </cell>
          <cell r="T4">
            <v>37</v>
          </cell>
          <cell r="U4">
            <v>49</v>
          </cell>
          <cell r="V4">
            <v>486</v>
          </cell>
          <cell r="W4">
            <v>482</v>
          </cell>
          <cell r="X4">
            <v>158</v>
          </cell>
          <cell r="Y4">
            <v>158</v>
          </cell>
          <cell r="Z4">
            <v>621</v>
          </cell>
          <cell r="AA4">
            <v>391</v>
          </cell>
          <cell r="AB4">
            <v>28</v>
          </cell>
          <cell r="AC4">
            <v>23</v>
          </cell>
          <cell r="AD4">
            <v>108</v>
          </cell>
          <cell r="AE4">
            <v>89</v>
          </cell>
          <cell r="AF4">
            <v>109</v>
          </cell>
          <cell r="AG4">
            <v>89</v>
          </cell>
          <cell r="AH4">
            <v>3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январь-сентябрь 2024</v>
          </cell>
        </row>
        <row r="4">
          <cell r="B4">
            <v>219</v>
          </cell>
          <cell r="C4">
            <v>221</v>
          </cell>
          <cell r="D4">
            <v>5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3</v>
          </cell>
          <cell r="J4">
            <v>564</v>
          </cell>
          <cell r="K4">
            <v>720</v>
          </cell>
          <cell r="L4">
            <v>5</v>
          </cell>
          <cell r="M4">
            <v>12</v>
          </cell>
          <cell r="N4">
            <v>10</v>
          </cell>
          <cell r="O4">
            <v>13</v>
          </cell>
          <cell r="P4">
            <v>10</v>
          </cell>
          <cell r="Q4">
            <v>5</v>
          </cell>
          <cell r="R4">
            <v>684</v>
          </cell>
          <cell r="S4">
            <v>889</v>
          </cell>
          <cell r="T4">
            <v>0</v>
          </cell>
          <cell r="U4">
            <v>0</v>
          </cell>
          <cell r="V4">
            <v>11</v>
          </cell>
          <cell r="W4">
            <v>11</v>
          </cell>
          <cell r="X4">
            <v>2</v>
          </cell>
          <cell r="Y4">
            <v>0</v>
          </cell>
          <cell r="Z4">
            <v>3</v>
          </cell>
          <cell r="AA4">
            <v>6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2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1</v>
          </cell>
          <cell r="AP4">
            <v>0</v>
          </cell>
          <cell r="AQ4">
            <v>0</v>
          </cell>
          <cell r="AR4">
            <v>85</v>
          </cell>
          <cell r="AS4">
            <v>84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47</v>
          </cell>
          <cell r="AY4">
            <v>36</v>
          </cell>
          <cell r="AZ4">
            <v>0</v>
          </cell>
          <cell r="BA4">
            <v>0</v>
          </cell>
          <cell r="BB4">
            <v>78</v>
          </cell>
          <cell r="BC4">
            <v>40</v>
          </cell>
          <cell r="BD4">
            <v>0</v>
          </cell>
          <cell r="BE4">
            <v>0</v>
          </cell>
          <cell r="BF4">
            <v>183</v>
          </cell>
          <cell r="BG4">
            <v>163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1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6</v>
          </cell>
          <cell r="BW4">
            <v>6</v>
          </cell>
          <cell r="BX4">
            <v>82</v>
          </cell>
          <cell r="BY4">
            <v>67</v>
          </cell>
          <cell r="BZ4">
            <v>121</v>
          </cell>
          <cell r="CA4">
            <v>132</v>
          </cell>
          <cell r="CB4">
            <v>115</v>
          </cell>
          <cell r="CC4">
            <v>155</v>
          </cell>
          <cell r="CD4">
            <v>2</v>
          </cell>
          <cell r="CE4">
            <v>6</v>
          </cell>
          <cell r="CF4">
            <v>1</v>
          </cell>
          <cell r="CG4">
            <v>0</v>
          </cell>
          <cell r="CH4">
            <v>0</v>
          </cell>
          <cell r="CI4">
            <v>0</v>
          </cell>
          <cell r="CJ4">
            <v>2</v>
          </cell>
          <cell r="CK4">
            <v>3</v>
          </cell>
          <cell r="CL4">
            <v>3</v>
          </cell>
          <cell r="CM4">
            <v>9</v>
          </cell>
          <cell r="CN4">
            <v>19</v>
          </cell>
          <cell r="CO4">
            <v>24</v>
          </cell>
          <cell r="CP4">
            <v>32</v>
          </cell>
          <cell r="CQ4">
            <v>43</v>
          </cell>
          <cell r="CR4">
            <v>0</v>
          </cell>
          <cell r="CS4">
            <v>0</v>
          </cell>
          <cell r="CT4">
            <v>1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3</v>
          </cell>
          <cell r="DA4">
            <v>0</v>
          </cell>
          <cell r="DB4">
            <v>6</v>
          </cell>
          <cell r="DC4">
            <v>7</v>
          </cell>
          <cell r="DD4">
            <v>5</v>
          </cell>
          <cell r="DE4">
            <v>7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6</v>
          </cell>
          <cell r="DS4">
            <v>1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10</v>
          </cell>
          <cell r="EC4">
            <v>4</v>
          </cell>
          <cell r="ED4">
            <v>1</v>
          </cell>
          <cell r="EE4">
            <v>1</v>
          </cell>
          <cell r="EF4">
            <v>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1" xr16:uid="{6F241861-A997-40C3-99D8-576ED2B17B6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A43BF88A-F344-4DCA-BE5B-84CC3D53525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8" xr16:uid="{EA812D82-9F5F-4F0B-A155-C0414FA25EA1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8" xr16:uid="{00000000-0016-0000-0100-000000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C47C295B-C7F9-4312-A759-CDFDDFC6EE4E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2" xr16:uid="{1044F4F8-50D5-4D49-9BA7-35AA3FA5E745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9" xr16:uid="{5EC3AA90-2040-45F3-B895-273F6B195F92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6" xr16:uid="{84313571-8144-42E9-BE14-247A13B37F53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2" xr16:uid="{91B4E607-247B-4249-A248-A88771C59095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3" xr16:uid="{5957EC66-36D2-4EF1-8143-C90AC2D90145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3" xr16:uid="{413EDDD4-6D9C-407F-9576-1D2FD2ECE9F8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7" xr16:uid="{C979F42C-88F9-4B7A-A56E-4FC583ECCABF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30" xr16:uid="{DBC3AA4D-66E2-4144-B065-0F5E4F3A526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3" Type="http://schemas.openxmlformats.org/officeDocument/2006/relationships/queryTable" Target="../queryTables/queryTable13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5" Type="http://schemas.openxmlformats.org/officeDocument/2006/relationships/queryTable" Target="../queryTables/queryTable15.xml"/><Relationship Id="rId10" Type="http://schemas.openxmlformats.org/officeDocument/2006/relationships/queryTable" Target="../queryTables/queryTable20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9.xml"/><Relationship Id="rId3" Type="http://schemas.openxmlformats.org/officeDocument/2006/relationships/queryTable" Target="../queryTables/queryTable24.xml"/><Relationship Id="rId7" Type="http://schemas.openxmlformats.org/officeDocument/2006/relationships/queryTable" Target="../queryTables/queryTable28.xml"/><Relationship Id="rId12" Type="http://schemas.openxmlformats.org/officeDocument/2006/relationships/queryTable" Target="../queryTables/queryTable33.xml"/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7.xml"/><Relationship Id="rId11" Type="http://schemas.openxmlformats.org/officeDocument/2006/relationships/queryTable" Target="../queryTables/queryTable32.xml"/><Relationship Id="rId5" Type="http://schemas.openxmlformats.org/officeDocument/2006/relationships/queryTable" Target="../queryTables/queryTable26.xml"/><Relationship Id="rId10" Type="http://schemas.openxmlformats.org/officeDocument/2006/relationships/queryTable" Target="../queryTables/queryTable31.xml"/><Relationship Id="rId4" Type="http://schemas.openxmlformats.org/officeDocument/2006/relationships/queryTable" Target="../queryTables/queryTable25.xml"/><Relationship Id="rId9" Type="http://schemas.openxmlformats.org/officeDocument/2006/relationships/queryTable" Target="../queryTables/queryTable3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январь-сентябрь 2024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23973</v>
      </c>
      <c r="D9" s="60">
        <f>'[1]Республика Алтай'!C4</f>
        <v>22786</v>
      </c>
      <c r="E9" s="61">
        <f t="shared" ref="E9:E14" si="0">C9*100/D9-100</f>
        <v>5.2093390678486742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3196</v>
      </c>
      <c r="D10" s="60">
        <f>'[1]Республика Алтай'!E4</f>
        <v>2996</v>
      </c>
      <c r="E10" s="61">
        <f t="shared" si="0"/>
        <v>6.675567423230973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2713</v>
      </c>
      <c r="D11" s="60">
        <f>'[1]Республика Алтай'!G4</f>
        <v>2665</v>
      </c>
      <c r="E11" s="61">
        <f t="shared" si="0"/>
        <v>1.8011257035647219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1426</v>
      </c>
      <c r="D12" s="60">
        <f>'[1]Республика Алтай'!I4</f>
        <v>1695</v>
      </c>
      <c r="E12" s="61">
        <f t="shared" si="0"/>
        <v>-15.87020648967551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1179</v>
      </c>
      <c r="D13" s="60">
        <f>'[1]Республика Алтай'!K4</f>
        <v>1666</v>
      </c>
      <c r="E13" s="61">
        <f t="shared" si="0"/>
        <v>-29.231692677070825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5215</v>
      </c>
      <c r="D14" s="60">
        <f>'[1]Республика Алтай'!M4</f>
        <v>5025</v>
      </c>
      <c r="E14" s="61">
        <f t="shared" si="0"/>
        <v>3.7810945273631802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3839</v>
      </c>
      <c r="D15" s="60">
        <f>'[1]Республика Алтай'!O4</f>
        <v>3808</v>
      </c>
      <c r="E15" s="61">
        <f>C15*100/D15-100</f>
        <v>0.8140756302521055</v>
      </c>
    </row>
    <row r="16" spans="1:137" ht="19.5" customHeight="1" x14ac:dyDescent="0.2">
      <c r="A16" s="62"/>
      <c r="B16" s="62" t="s">
        <v>101</v>
      </c>
      <c r="C16" s="63">
        <f>C15/C14*100</f>
        <v>73.61457334611697</v>
      </c>
      <c r="D16" s="63">
        <f>D15/D14*100</f>
        <v>75.78109452736318</v>
      </c>
      <c r="E16" s="64">
        <f>C16*100/D16-100</f>
        <v>-2.858920413803105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827</v>
      </c>
      <c r="D17" s="60">
        <f>'[1]Республика Алтай'!Q4</f>
        <v>859</v>
      </c>
      <c r="E17" s="61">
        <f t="shared" ref="E17:E19" si="1">C17*100/D17-100</f>
        <v>-3.7252619324796257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836</v>
      </c>
      <c r="D18" s="60">
        <f>'[1]Республика Алтай'!S4</f>
        <v>473</v>
      </c>
      <c r="E18" s="61">
        <f t="shared" si="1"/>
        <v>76.744186046511629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78</v>
      </c>
      <c r="D19" s="60">
        <f>'[1]Республика Алтай'!U4</f>
        <v>86</v>
      </c>
      <c r="E19" s="61">
        <f t="shared" si="1"/>
        <v>-9.3023255813953512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73</v>
      </c>
      <c r="D20" s="60">
        <f>'[1]Республика Алтай'!W4</f>
        <v>84</v>
      </c>
      <c r="E20" s="61">
        <f>C20*100/D20-100</f>
        <v>-13.095238095238102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6507</v>
      </c>
      <c r="D23" s="60">
        <f>'[1]Республика Алтай'!Y4</f>
        <v>6331</v>
      </c>
      <c r="E23" s="61">
        <f>C23*100/D23-100</f>
        <v>2.7799715684725896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1094</v>
      </c>
      <c r="D24" s="60">
        <f>'[1]Республика Алтай'!AA4</f>
        <v>1064</v>
      </c>
      <c r="E24" s="61">
        <f t="shared" ref="E24:E29" si="2">C24*100/D24-100</f>
        <v>2.819548872180448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959</v>
      </c>
      <c r="D25" s="60">
        <f>'[1]Республика Алтай'!AC4</f>
        <v>992</v>
      </c>
      <c r="E25" s="61">
        <f t="shared" si="2"/>
        <v>-3.3266129032258078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226</v>
      </c>
      <c r="D26" s="60">
        <f>'[1]Республика Алтай'!AE4</f>
        <v>235</v>
      </c>
      <c r="E26" s="61">
        <f t="shared" si="2"/>
        <v>-3.8297872340425556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189</v>
      </c>
      <c r="D27" s="60">
        <f>'[1]Республика Алтай'!AG4</f>
        <v>281</v>
      </c>
      <c r="E27" s="61">
        <f t="shared" si="2"/>
        <v>-32.740213523131672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1527</v>
      </c>
      <c r="D28" s="60">
        <f>'[1]Республика Алтай'!AI4</f>
        <v>1436</v>
      </c>
      <c r="E28" s="61">
        <f t="shared" si="2"/>
        <v>6.3370473537604397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970</v>
      </c>
      <c r="D29" s="60">
        <f>'[1]Республика Алтай'!AK4</f>
        <v>960</v>
      </c>
      <c r="E29" s="61">
        <f t="shared" si="2"/>
        <v>1.0416666666666714</v>
      </c>
    </row>
    <row r="30" spans="1:5" ht="19.5" customHeight="1" x14ac:dyDescent="0.2">
      <c r="A30" s="62"/>
      <c r="B30" s="62" t="s">
        <v>101</v>
      </c>
      <c r="C30" s="63">
        <f>C29/C28*100</f>
        <v>63.52324819908317</v>
      </c>
      <c r="D30" s="63">
        <f>D29/D28*100</f>
        <v>66.852367688022284</v>
      </c>
      <c r="E30" s="64">
        <f>C30*100/D30-100</f>
        <v>-4.9798079022047546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111</v>
      </c>
      <c r="D31" s="60">
        <f>'[1]Республика Алтай'!AM4</f>
        <v>138</v>
      </c>
      <c r="E31" s="61">
        <f t="shared" ref="E31:E33" si="3">C31*100/D31-100</f>
        <v>-19.565217391304344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224</v>
      </c>
      <c r="D32" s="60">
        <f>'[1]Республика Алтай'!AO4</f>
        <v>151</v>
      </c>
      <c r="E32" s="61">
        <f t="shared" si="3"/>
        <v>48.344370860927143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26</v>
      </c>
      <c r="D33" s="60">
        <f>'[1]Республика Алтай'!AQ4</f>
        <v>28</v>
      </c>
      <c r="E33" s="61">
        <f t="shared" si="3"/>
        <v>-7.1428571428571388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25</v>
      </c>
      <c r="D34" s="60">
        <f>'[1]Республика Алтай'!AS4</f>
        <v>25</v>
      </c>
      <c r="E34" s="61">
        <f>C34*100/D34-100</f>
        <v>0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январь-сентябрь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2974</v>
      </c>
      <c r="D4" s="60">
        <f>'[2]Республика Алтай'!C4</f>
        <v>2831</v>
      </c>
      <c r="E4" s="61">
        <f t="shared" ref="E4:E15" si="0">C4*100/D4-100</f>
        <v>5.0512186506534817</v>
      </c>
    </row>
    <row r="5" spans="1:5" ht="18.75" customHeight="1" x14ac:dyDescent="0.2">
      <c r="A5" s="68" t="s">
        <v>95</v>
      </c>
      <c r="B5" s="68"/>
      <c r="C5" s="60">
        <f>'[2]Республика Алтай'!D4</f>
        <v>191</v>
      </c>
      <c r="D5" s="60">
        <f>'[2]Республика Алтай'!E4</f>
        <v>181</v>
      </c>
      <c r="E5" s="61">
        <f t="shared" si="0"/>
        <v>5.5248618784530379</v>
      </c>
    </row>
    <row r="6" spans="1:5" ht="36.75" customHeight="1" x14ac:dyDescent="0.2">
      <c r="A6" s="68" t="s">
        <v>96</v>
      </c>
      <c r="B6" s="68"/>
      <c r="C6" s="60">
        <f>'[2]Республика Алтай'!F4</f>
        <v>144</v>
      </c>
      <c r="D6" s="60">
        <f>'[2]Республика Алтай'!G4</f>
        <v>172</v>
      </c>
      <c r="E6" s="61">
        <f t="shared" si="0"/>
        <v>-16.279069767441854</v>
      </c>
    </row>
    <row r="7" spans="1:5" ht="18.75" customHeight="1" x14ac:dyDescent="0.2">
      <c r="A7" s="68" t="s">
        <v>97</v>
      </c>
      <c r="B7" s="68"/>
      <c r="C7" s="60">
        <f>'[2]Республика Алтай'!H4</f>
        <v>279</v>
      </c>
      <c r="D7" s="60">
        <f>'[2]Республика Алтай'!I4</f>
        <v>329</v>
      </c>
      <c r="E7" s="61">
        <f t="shared" si="0"/>
        <v>-15.19756838905775</v>
      </c>
    </row>
    <row r="8" spans="1:5" ht="42" customHeight="1" x14ac:dyDescent="0.2">
      <c r="A8" s="68" t="s">
        <v>98</v>
      </c>
      <c r="B8" s="68"/>
      <c r="C8" s="60">
        <f>'[2]Республика Алтай'!J4</f>
        <v>211</v>
      </c>
      <c r="D8" s="60">
        <f>'[2]Республика Алтай'!K4</f>
        <v>318</v>
      </c>
      <c r="E8" s="61">
        <f t="shared" si="0"/>
        <v>-33.647798742138363</v>
      </c>
    </row>
    <row r="9" spans="1:5" ht="18.75" customHeight="1" x14ac:dyDescent="0.2">
      <c r="A9" s="68" t="s">
        <v>99</v>
      </c>
      <c r="B9" s="68"/>
      <c r="C9" s="60">
        <f>'[2]Республика Алтай'!L4</f>
        <v>751</v>
      </c>
      <c r="D9" s="60">
        <f>'[2]Республика Алтай'!M4</f>
        <v>684</v>
      </c>
      <c r="E9" s="61">
        <f t="shared" si="0"/>
        <v>9.7953216374268948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530</v>
      </c>
      <c r="D10" s="60">
        <f>'[2]Республика Алтай'!O4</f>
        <v>496</v>
      </c>
      <c r="E10" s="61">
        <f t="shared" si="0"/>
        <v>6.8548387096774235</v>
      </c>
    </row>
    <row r="11" spans="1:5" ht="19.5" customHeight="1" x14ac:dyDescent="0.2">
      <c r="A11" s="62"/>
      <c r="B11" s="62" t="s">
        <v>101</v>
      </c>
      <c r="C11" s="63">
        <f>C10/C9*100</f>
        <v>70.572569906790946</v>
      </c>
      <c r="D11" s="63">
        <f>D10/D9*100</f>
        <v>72.514619883040936</v>
      </c>
      <c r="E11" s="64">
        <f>C11*100/D11-100</f>
        <v>-2.6781495640221635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176</v>
      </c>
      <c r="D12" s="60">
        <f>'[2]Республика Алтай'!Q4</f>
        <v>175</v>
      </c>
      <c r="E12" s="61">
        <f t="shared" si="0"/>
        <v>0.5714285714285694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131</v>
      </c>
      <c r="D13" s="60">
        <f>'[2]Республика Алтай'!S4</f>
        <v>86</v>
      </c>
      <c r="E13" s="61">
        <f t="shared" si="0"/>
        <v>52.325581395348848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37</v>
      </c>
      <c r="D14" s="60">
        <f>'[2]Республика Алтай'!U4</f>
        <v>31</v>
      </c>
      <c r="E14" s="61">
        <f t="shared" si="0"/>
        <v>19.354838709677423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33</v>
      </c>
      <c r="D15" s="60">
        <f>'[2]Республика Алтай'!W4</f>
        <v>29</v>
      </c>
      <c r="E15" s="61">
        <f t="shared" si="0"/>
        <v>13.793103448275858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январь-сентябрь 2024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11872</v>
      </c>
      <c r="D4" s="60">
        <f>'[3]Республика Алтай'!C4</f>
        <v>11183</v>
      </c>
      <c r="E4" s="61">
        <f t="shared" ref="E4:E10" si="0">C4*100/D4-100</f>
        <v>6.1611374407582957</v>
      </c>
    </row>
    <row r="5" spans="1:5" ht="19.5" customHeight="1" x14ac:dyDescent="0.2">
      <c r="A5" s="68" t="s">
        <v>95</v>
      </c>
      <c r="B5" s="68"/>
      <c r="C5" s="60">
        <f>'[3]Республика Алтай'!D4</f>
        <v>1593</v>
      </c>
      <c r="D5" s="60">
        <f>'[3]Республика Алтай'!E4</f>
        <v>1412</v>
      </c>
      <c r="E5" s="61">
        <f t="shared" si="0"/>
        <v>12.818696883852695</v>
      </c>
    </row>
    <row r="6" spans="1:5" ht="33.75" customHeight="1" x14ac:dyDescent="0.2">
      <c r="A6" s="68" t="s">
        <v>96</v>
      </c>
      <c r="B6" s="68"/>
      <c r="C6" s="60">
        <f>'[3]Республика Алтай'!F4</f>
        <v>1354</v>
      </c>
      <c r="D6" s="60">
        <f>'[3]Республика Алтай'!G4</f>
        <v>1198</v>
      </c>
      <c r="E6" s="61">
        <f t="shared" si="0"/>
        <v>13.021702838063433</v>
      </c>
    </row>
    <row r="7" spans="1:5" ht="19.5" customHeight="1" x14ac:dyDescent="0.2">
      <c r="A7" s="68" t="s">
        <v>97</v>
      </c>
      <c r="B7" s="68"/>
      <c r="C7" s="60">
        <f>'[3]Республика Алтай'!H4</f>
        <v>786</v>
      </c>
      <c r="D7" s="60">
        <f>'[3]Республика Алтай'!I4</f>
        <v>957</v>
      </c>
      <c r="E7" s="61">
        <f t="shared" si="0"/>
        <v>-17.868338557993724</v>
      </c>
    </row>
    <row r="8" spans="1:5" ht="35.25" customHeight="1" x14ac:dyDescent="0.2">
      <c r="A8" s="68" t="s">
        <v>98</v>
      </c>
      <c r="B8" s="68"/>
      <c r="C8" s="60">
        <f>'[3]Республика Алтай'!J4</f>
        <v>656</v>
      </c>
      <c r="D8" s="60">
        <f>'[3]Республика Алтай'!K4</f>
        <v>897</v>
      </c>
      <c r="E8" s="61">
        <f t="shared" si="0"/>
        <v>-26.867335562987734</v>
      </c>
    </row>
    <row r="9" spans="1:5" ht="19.5" customHeight="1" x14ac:dyDescent="0.2">
      <c r="A9" s="68" t="s">
        <v>99</v>
      </c>
      <c r="B9" s="68"/>
      <c r="C9" s="60">
        <f>'[3]Республика Алтай'!L4</f>
        <v>2394</v>
      </c>
      <c r="D9" s="60">
        <f>'[3]Республика Алтай'!M4</f>
        <v>2368</v>
      </c>
      <c r="E9" s="61">
        <f t="shared" si="0"/>
        <v>1.0979729729729684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1683</v>
      </c>
      <c r="D10" s="60">
        <f>'[3]Республика Алтай'!O4</f>
        <v>1704</v>
      </c>
      <c r="E10" s="61">
        <f t="shared" si="0"/>
        <v>-1.2323943661971839</v>
      </c>
    </row>
    <row r="11" spans="1:5" ht="19.5" customHeight="1" x14ac:dyDescent="0.2">
      <c r="A11" s="62"/>
      <c r="B11" s="62" t="s">
        <v>101</v>
      </c>
      <c r="C11" s="63">
        <f>C10/C9*100</f>
        <v>70.300751879699249</v>
      </c>
      <c r="D11" s="63">
        <f>D10/D9*100</f>
        <v>71.959459459459467</v>
      </c>
      <c r="E11" s="64">
        <f>C11*100/D11-100</f>
        <v>-2.3050584206996518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441</v>
      </c>
      <c r="D12" s="60">
        <f>'[3]Республика Алтай'!Q4</f>
        <v>462</v>
      </c>
      <c r="E12" s="61">
        <f t="shared" ref="E12:E15" si="1">C12*100/D12-100</f>
        <v>-4.5454545454545467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383</v>
      </c>
      <c r="D13" s="60">
        <f>'[3]Республика Алтай'!S4</f>
        <v>211</v>
      </c>
      <c r="E13" s="61">
        <f t="shared" si="1"/>
        <v>81.516587677725113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13</v>
      </c>
      <c r="D14" s="60">
        <f>'[3]Республика Алтай'!U4</f>
        <v>18</v>
      </c>
      <c r="E14" s="61">
        <f t="shared" si="1"/>
        <v>-27.777777777777771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13</v>
      </c>
      <c r="D15" s="60">
        <f>'[3]Республика Алтай'!W4</f>
        <v>20</v>
      </c>
      <c r="E15" s="61">
        <f t="shared" si="1"/>
        <v>-35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913</v>
      </c>
      <c r="D18" s="60">
        <f>'[3]Республика Алтай'!Y4</f>
        <v>879</v>
      </c>
      <c r="E18" s="61">
        <f t="shared" ref="E18:E24" si="2">C18*100/D18-100</f>
        <v>3.8680318543799785</v>
      </c>
    </row>
    <row r="19" spans="1:5" ht="20.25" x14ac:dyDescent="0.2">
      <c r="A19" s="68" t="s">
        <v>95</v>
      </c>
      <c r="B19" s="68"/>
      <c r="C19" s="60">
        <f>'[3]Республика Алтай'!Z4</f>
        <v>149</v>
      </c>
      <c r="D19" s="60">
        <f>'[3]Республика Алтай'!AA4</f>
        <v>141</v>
      </c>
      <c r="E19" s="61">
        <f t="shared" si="2"/>
        <v>5.6737588652482316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94</v>
      </c>
      <c r="D20" s="60">
        <f>'[3]Республика Алтай'!AC4</f>
        <v>110</v>
      </c>
      <c r="E20" s="61">
        <f t="shared" si="2"/>
        <v>-14.545454545454547</v>
      </c>
    </row>
    <row r="21" spans="1:5" ht="20.25" x14ac:dyDescent="0.2">
      <c r="A21" s="68" t="s">
        <v>97</v>
      </c>
      <c r="B21" s="68"/>
      <c r="C21" s="60">
        <f>'[3]Республика Алтай'!AD4</f>
        <v>287</v>
      </c>
      <c r="D21" s="60">
        <f>'[3]Республика Алтай'!AE4</f>
        <v>169</v>
      </c>
      <c r="E21" s="61">
        <f t="shared" si="2"/>
        <v>69.822485207100584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243</v>
      </c>
      <c r="D22" s="60">
        <f>'[3]Республика Алтай'!AG4</f>
        <v>152</v>
      </c>
      <c r="E22" s="61">
        <f t="shared" si="2"/>
        <v>59.868421052631589</v>
      </c>
    </row>
    <row r="23" spans="1:5" ht="20.25" x14ac:dyDescent="0.2">
      <c r="A23" s="68" t="s">
        <v>99</v>
      </c>
      <c r="B23" s="68"/>
      <c r="C23" s="60">
        <f>'[3]Республика Алтай'!AH4</f>
        <v>131</v>
      </c>
      <c r="D23" s="60">
        <f>'[3]Республика Алтай'!AI4</f>
        <v>164</v>
      </c>
      <c r="E23" s="61">
        <f t="shared" si="2"/>
        <v>-20.121951219512198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83</v>
      </c>
      <c r="D24" s="60">
        <f>'[3]Республика Алтай'!AK4</f>
        <v>106</v>
      </c>
      <c r="E24" s="61">
        <f t="shared" si="2"/>
        <v>-21.698113207547166</v>
      </c>
    </row>
    <row r="25" spans="1:5" ht="19.5" customHeight="1" x14ac:dyDescent="0.2">
      <c r="A25" s="62"/>
      <c r="B25" s="62" t="s">
        <v>101</v>
      </c>
      <c r="C25" s="63">
        <f>C24/C23*100</f>
        <v>63.358778625954194</v>
      </c>
      <c r="D25" s="63">
        <f>D24/D23*100</f>
        <v>64.634146341463421</v>
      </c>
      <c r="E25" s="64">
        <f>C25*100/D25-100</f>
        <v>-1.9732104277689899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38</v>
      </c>
      <c r="D26" s="60">
        <f>'[3]Республика Алтай'!AM4</f>
        <v>47</v>
      </c>
      <c r="E26" s="61">
        <f t="shared" ref="E26:E29" si="3">C26*100/D26-100</f>
        <v>-19.148936170212764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28</v>
      </c>
      <c r="D27" s="60">
        <f>'[3]Республика Алтай'!AO4</f>
        <v>19</v>
      </c>
      <c r="E27" s="61">
        <f t="shared" si="3"/>
        <v>47.368421052631589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4</v>
      </c>
      <c r="E28" s="61">
        <f t="shared" si="3"/>
        <v>-75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4</v>
      </c>
      <c r="E29" s="61">
        <f t="shared" si="3"/>
        <v>-75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2691</v>
      </c>
      <c r="D32" s="60">
        <f>'[3]Республика Алтай'!AU4</f>
        <v>2552</v>
      </c>
      <c r="E32" s="61">
        <f t="shared" ref="E32:E38" si="4">C32*100/D32-100</f>
        <v>5.4467084639498466</v>
      </c>
    </row>
    <row r="33" spans="1:5" ht="20.25" x14ac:dyDescent="0.2">
      <c r="A33" s="68" t="s">
        <v>95</v>
      </c>
      <c r="B33" s="68"/>
      <c r="C33" s="60">
        <f>'[3]Республика Алтай'!AV4</f>
        <v>159</v>
      </c>
      <c r="D33" s="60">
        <f>'[3]Республика Алтай'!AW4</f>
        <v>160</v>
      </c>
      <c r="E33" s="61">
        <f t="shared" si="4"/>
        <v>-0.625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122</v>
      </c>
      <c r="D34" s="60">
        <f>'[3]Республика Алтай'!AY4</f>
        <v>134</v>
      </c>
      <c r="E34" s="61">
        <f t="shared" si="4"/>
        <v>-8.9552238805970177</v>
      </c>
    </row>
    <row r="35" spans="1:5" ht="20.25" x14ac:dyDescent="0.2">
      <c r="A35" s="68" t="s">
        <v>97</v>
      </c>
      <c r="B35" s="68"/>
      <c r="C35" s="60">
        <f>'[3]Республика Алтай'!AZ4</f>
        <v>150</v>
      </c>
      <c r="D35" s="60">
        <f>'[3]Республика Алтай'!BA4</f>
        <v>185</v>
      </c>
      <c r="E35" s="61">
        <f t="shared" si="4"/>
        <v>-18.918918918918919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131</v>
      </c>
      <c r="D36" s="60">
        <f>'[3]Республика Алтай'!BC4</f>
        <v>172</v>
      </c>
      <c r="E36" s="61">
        <f t="shared" si="4"/>
        <v>-23.837209302325576</v>
      </c>
    </row>
    <row r="37" spans="1:5" ht="20.25" x14ac:dyDescent="0.2">
      <c r="A37" s="68" t="s">
        <v>99</v>
      </c>
      <c r="B37" s="68"/>
      <c r="C37" s="60">
        <f>'[3]Республика Алтай'!BD4</f>
        <v>902</v>
      </c>
      <c r="D37" s="60">
        <f>'[3]Республика Алтай'!BE4</f>
        <v>811</v>
      </c>
      <c r="E37" s="61">
        <f t="shared" si="4"/>
        <v>11.220715166461162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574</v>
      </c>
      <c r="D38" s="60">
        <f>'[3]Республика Алтай'!BG4</f>
        <v>475</v>
      </c>
      <c r="E38" s="61">
        <f t="shared" si="4"/>
        <v>20.84210526315789</v>
      </c>
    </row>
    <row r="39" spans="1:5" ht="19.5" customHeight="1" x14ac:dyDescent="0.2">
      <c r="A39" s="62"/>
      <c r="B39" s="62" t="s">
        <v>101</v>
      </c>
      <c r="C39" s="63">
        <f>C38/C37*100</f>
        <v>63.636363636363633</v>
      </c>
      <c r="D39" s="63">
        <f>D38/D37*100</f>
        <v>58.569667077681878</v>
      </c>
      <c r="E39" s="64">
        <f>C39*100/D39-100</f>
        <v>8.6507177033492724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111</v>
      </c>
      <c r="D40" s="60">
        <f>'[3]Республика Алтай'!BI4</f>
        <v>108</v>
      </c>
      <c r="E40" s="61">
        <f t="shared" ref="E40:E43" si="5">C40*100/D40-100</f>
        <v>2.7777777777777715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161</v>
      </c>
      <c r="D41" s="60">
        <f>'[3]Республика Алтай'!BK4</f>
        <v>95</v>
      </c>
      <c r="E41" s="61">
        <f t="shared" si="5"/>
        <v>69.473684210526329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7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8</v>
      </c>
      <c r="E43" s="61">
        <f t="shared" si="5"/>
        <v>-100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январь-сентябрь 2024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2978</v>
      </c>
      <c r="D4" s="60">
        <f>'[4]Республика Алтай'!C4</f>
        <v>2640</v>
      </c>
      <c r="E4" s="61">
        <f t="shared" ref="E4:E10" si="0">C4*100/D4-100</f>
        <v>12.803030303030297</v>
      </c>
    </row>
    <row r="5" spans="1:5" ht="20.25" x14ac:dyDescent="0.2">
      <c r="A5" s="68" t="s">
        <v>95</v>
      </c>
      <c r="B5" s="68"/>
      <c r="C5" s="60">
        <f>'[4]Республика Алтай'!D4</f>
        <v>490</v>
      </c>
      <c r="D5" s="60">
        <f>'[4]Республика Алтай'!E4</f>
        <v>469</v>
      </c>
      <c r="E5" s="61">
        <f t="shared" si="0"/>
        <v>4.4776119402985017</v>
      </c>
    </row>
    <row r="6" spans="1:5" ht="32.25" customHeight="1" x14ac:dyDescent="0.2">
      <c r="A6" s="68" t="s">
        <v>96</v>
      </c>
      <c r="B6" s="68"/>
      <c r="C6" s="60">
        <f>'[4]Республика Алтай'!F4</f>
        <v>445</v>
      </c>
      <c r="D6" s="60">
        <f>'[4]Республика Алтай'!G4</f>
        <v>429</v>
      </c>
      <c r="E6" s="61">
        <f t="shared" si="0"/>
        <v>3.7296037296037241</v>
      </c>
    </row>
    <row r="7" spans="1:5" ht="20.25" x14ac:dyDescent="0.2">
      <c r="A7" s="68" t="s">
        <v>97</v>
      </c>
      <c r="B7" s="68"/>
      <c r="C7" s="60">
        <f>'[4]Республика Алтай'!H4</f>
        <v>33</v>
      </c>
      <c r="D7" s="60">
        <f>'[4]Республика Алтай'!I4</f>
        <v>54</v>
      </c>
      <c r="E7" s="61">
        <f t="shared" si="0"/>
        <v>-38.888888888888886</v>
      </c>
    </row>
    <row r="8" spans="1:5" ht="30" customHeight="1" x14ac:dyDescent="0.2">
      <c r="A8" s="68" t="s">
        <v>98</v>
      </c>
      <c r="B8" s="68"/>
      <c r="C8" s="60">
        <f>'[4]Республика Алтай'!J4</f>
        <v>23</v>
      </c>
      <c r="D8" s="60">
        <f>'[4]Республика Алтай'!K4</f>
        <v>60</v>
      </c>
      <c r="E8" s="61">
        <f t="shared" si="0"/>
        <v>-61.666666666666664</v>
      </c>
    </row>
    <row r="9" spans="1:5" ht="20.25" x14ac:dyDescent="0.2">
      <c r="A9" s="68" t="s">
        <v>99</v>
      </c>
      <c r="B9" s="68"/>
      <c r="C9" s="60">
        <f>'[4]Республика Алтай'!L4</f>
        <v>612</v>
      </c>
      <c r="D9" s="60">
        <f>'[4]Республика Алтай'!M4</f>
        <v>509</v>
      </c>
      <c r="E9" s="61">
        <f t="shared" si="0"/>
        <v>20.235756385068768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386</v>
      </c>
      <c r="D10" s="60">
        <f>'[4]Республика Алтай'!O4</f>
        <v>370</v>
      </c>
      <c r="E10" s="61">
        <f t="shared" si="0"/>
        <v>4.3243243243243228</v>
      </c>
    </row>
    <row r="11" spans="1:5" ht="19.5" customHeight="1" x14ac:dyDescent="0.2">
      <c r="A11" s="62"/>
      <c r="B11" s="62" t="s">
        <v>101</v>
      </c>
      <c r="C11" s="63">
        <f>C10/C9*100</f>
        <v>63.071895424836597</v>
      </c>
      <c r="D11" s="63">
        <f>D10/D9*100</f>
        <v>72.691552062868368</v>
      </c>
      <c r="E11" s="64">
        <f>C11*100/D11-100</f>
        <v>-13.233527645292355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70</v>
      </c>
      <c r="D12" s="60">
        <f>'[4]Республика Алтай'!Q4</f>
        <v>67</v>
      </c>
      <c r="E12" s="61">
        <f t="shared" ref="E12:E15" si="1">C12*100/D12-100</f>
        <v>4.4776119402985017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187</v>
      </c>
      <c r="D13" s="60">
        <f>'[4]Республика Алтай'!S4</f>
        <v>65</v>
      </c>
      <c r="E13" s="61">
        <f t="shared" si="1"/>
        <v>187.69230769230768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3</v>
      </c>
      <c r="E14" s="61">
        <f t="shared" si="1"/>
        <v>-66.666666666666657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3</v>
      </c>
      <c r="E15" s="61">
        <f t="shared" si="1"/>
        <v>-66.666666666666657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4141</v>
      </c>
      <c r="D19" s="60">
        <f>'[4]Республика Алтай'!Y4</f>
        <v>4033</v>
      </c>
      <c r="E19" s="61">
        <f t="shared" ref="E19:E25" si="2">C19*100/D19-100</f>
        <v>2.6779072650632259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380</v>
      </c>
      <c r="D20" s="60">
        <f>'[4]Республика Алтай'!AA4</f>
        <v>361</v>
      </c>
      <c r="E20" s="61">
        <f t="shared" si="2"/>
        <v>5.2631578947368354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341</v>
      </c>
      <c r="D21" s="60">
        <f>'[4]Республика Алтай'!AC4</f>
        <v>327</v>
      </c>
      <c r="E21" s="61">
        <f t="shared" si="2"/>
        <v>4.2813455657492341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294</v>
      </c>
      <c r="D22" s="60">
        <f>'[4]Республика Алтай'!AE4</f>
        <v>438</v>
      </c>
      <c r="E22" s="61">
        <f t="shared" si="2"/>
        <v>-32.876712328767127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261</v>
      </c>
      <c r="D23" s="60">
        <f>'[4]Республика Алтай'!AG4</f>
        <v>425</v>
      </c>
      <c r="E23" s="61">
        <f t="shared" si="2"/>
        <v>-38.588235294117645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878</v>
      </c>
      <c r="D24" s="60">
        <f>'[4]Республика Алтай'!AI4</f>
        <v>804</v>
      </c>
      <c r="E24" s="61">
        <f t="shared" si="2"/>
        <v>9.2039800995024876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762</v>
      </c>
      <c r="D25" s="60">
        <f>'[4]Республика Алтай'!AK4</f>
        <v>691</v>
      </c>
      <c r="E25" s="61">
        <f t="shared" si="2"/>
        <v>10.274963820549928</v>
      </c>
    </row>
    <row r="26" spans="1:5" ht="19.5" customHeight="1" x14ac:dyDescent="0.2">
      <c r="A26" s="62"/>
      <c r="B26" s="62" t="s">
        <v>101</v>
      </c>
      <c r="C26" s="63">
        <f>C25/C24*100</f>
        <v>86.788154897494309</v>
      </c>
      <c r="D26" s="63">
        <f>D25/D24*100</f>
        <v>85.945273631840791</v>
      </c>
      <c r="E26" s="64">
        <f>C26*100/D26-100</f>
        <v>0.98071857827125086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119</v>
      </c>
      <c r="D27" s="60">
        <f>'[4]Республика Алтай'!AM4</f>
        <v>116</v>
      </c>
      <c r="E27" s="61">
        <f t="shared" ref="E27:E30" si="3">C27*100/D27-100</f>
        <v>2.5862068965517295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113</v>
      </c>
      <c r="D28" s="60">
        <f>'[4]Республика Алтай'!AO4</f>
        <v>58</v>
      </c>
      <c r="E28" s="61">
        <f t="shared" si="3"/>
        <v>94.827586206896541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10</v>
      </c>
      <c r="D29" s="60">
        <f>'[4]Республика Алтай'!AQ4</f>
        <v>9</v>
      </c>
      <c r="E29" s="61">
        <f t="shared" si="3"/>
        <v>11.111111111111114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11</v>
      </c>
      <c r="D30" s="60">
        <f>'[4]Республика Алтай'!AS4</f>
        <v>9</v>
      </c>
      <c r="E30" s="61">
        <f t="shared" si="3"/>
        <v>22.222222222222229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январь-сентябрь 2024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5" t="s">
        <v>197</v>
      </c>
      <c r="B4" s="75"/>
      <c r="C4" s="60">
        <f>'[5]Республика Алтай'!B4</f>
        <v>6402</v>
      </c>
      <c r="D4" s="60">
        <f>'[5]Республика Алтай'!C4</f>
        <v>6081</v>
      </c>
      <c r="E4" s="61">
        <f t="shared" ref="E4:E15" si="0">C4*100/D4-100</f>
        <v>5.2787370498273276</v>
      </c>
    </row>
    <row r="5" spans="1:5" s="31" customFormat="1" ht="36" customHeight="1" x14ac:dyDescent="0.2">
      <c r="A5" s="75" t="s">
        <v>198</v>
      </c>
      <c r="B5" s="75"/>
      <c r="C5" s="60">
        <f>'[5]Республика Алтай'!D4</f>
        <v>3710</v>
      </c>
      <c r="D5" s="60">
        <f>'[5]Республика Алтай'!E4</f>
        <v>3512</v>
      </c>
      <c r="E5" s="61">
        <f t="shared" si="0"/>
        <v>5.6378132118450992</v>
      </c>
    </row>
    <row r="6" spans="1:5" s="31" customFormat="1" ht="32.25" customHeight="1" x14ac:dyDescent="0.2">
      <c r="A6" s="75" t="s">
        <v>199</v>
      </c>
      <c r="B6" s="75"/>
      <c r="C6" s="60">
        <f>'[5]Республика Алтай'!F4</f>
        <v>1044</v>
      </c>
      <c r="D6" s="60">
        <f>'[5]Республика Алтай'!G4</f>
        <v>1022</v>
      </c>
      <c r="E6" s="61">
        <f t="shared" si="0"/>
        <v>2.1526418786692716</v>
      </c>
    </row>
    <row r="7" spans="1:5" s="31" customFormat="1" ht="32.25" customHeight="1" x14ac:dyDescent="0.2">
      <c r="A7" s="77" t="s">
        <v>200</v>
      </c>
      <c r="B7" s="78"/>
      <c r="C7" s="60">
        <f>'[5]Республика Алтай'!H4</f>
        <v>988</v>
      </c>
      <c r="D7" s="60">
        <f>'[5]Республика Алтай'!I4</f>
        <v>955</v>
      </c>
      <c r="E7" s="61">
        <f t="shared" si="0"/>
        <v>3.4554973821989563</v>
      </c>
    </row>
    <row r="8" spans="1:5" s="31" customFormat="1" ht="32.25" customHeight="1" x14ac:dyDescent="0.2">
      <c r="A8" s="75" t="s">
        <v>201</v>
      </c>
      <c r="B8" s="75"/>
      <c r="C8" s="60">
        <f>'[5]Республика Алтай'!J4</f>
        <v>218</v>
      </c>
      <c r="D8" s="60">
        <f>'[5]Республика Алтай'!K4</f>
        <v>210</v>
      </c>
      <c r="E8" s="61">
        <f t="shared" si="0"/>
        <v>3.8095238095238102</v>
      </c>
    </row>
    <row r="9" spans="1:5" s="31" customFormat="1" ht="20.25" customHeight="1" x14ac:dyDescent="0.2">
      <c r="A9" s="75" t="s">
        <v>202</v>
      </c>
      <c r="B9" s="75"/>
      <c r="C9" s="60">
        <f>'[5]Республика Алтай'!L4</f>
        <v>391</v>
      </c>
      <c r="D9" s="60">
        <f>'[5]Республика Алтай'!M4</f>
        <v>385</v>
      </c>
      <c r="E9" s="61">
        <f t="shared" si="0"/>
        <v>1.5584415584415581</v>
      </c>
    </row>
    <row r="10" spans="1:5" ht="19.5" customHeight="1" x14ac:dyDescent="0.2">
      <c r="A10" s="62"/>
      <c r="B10" s="62" t="s">
        <v>101</v>
      </c>
      <c r="C10" s="63">
        <f>C9/C8*100</f>
        <v>179.35779816513761</v>
      </c>
      <c r="D10" s="63">
        <f>D9/D8*100</f>
        <v>183.33333333333331</v>
      </c>
      <c r="E10" s="64">
        <f>C10*100/D10-100</f>
        <v>-2.168473728106747</v>
      </c>
    </row>
    <row r="11" spans="1:5" s="31" customFormat="1" ht="45" customHeight="1" x14ac:dyDescent="0.2">
      <c r="A11" s="77" t="s">
        <v>203</v>
      </c>
      <c r="B11" s="78"/>
      <c r="C11" s="60">
        <f>'[5]Республика Алтай'!N4</f>
        <v>283</v>
      </c>
      <c r="D11" s="60">
        <f>'[5]Республика Алтай'!O4</f>
        <v>248</v>
      </c>
      <c r="E11" s="61">
        <f t="shared" si="0"/>
        <v>14.112903225806448</v>
      </c>
    </row>
    <row r="12" spans="1:5" s="31" customFormat="1" ht="39" customHeight="1" x14ac:dyDescent="0.2">
      <c r="A12" s="75" t="s">
        <v>204</v>
      </c>
      <c r="B12" s="75"/>
      <c r="C12" s="60">
        <f>'[5]Республика Алтай'!P4</f>
        <v>10</v>
      </c>
      <c r="D12" s="60">
        <f>'[5]Республика Алтай'!Q4</f>
        <v>24</v>
      </c>
      <c r="E12" s="61">
        <f t="shared" si="0"/>
        <v>-58.333333333333336</v>
      </c>
    </row>
    <row r="13" spans="1:5" s="31" customFormat="1" ht="33.75" customHeight="1" x14ac:dyDescent="0.2">
      <c r="A13" s="75" t="s">
        <v>205</v>
      </c>
      <c r="B13" s="75"/>
      <c r="C13" s="60">
        <f>'[5]Республика Алтай'!R4</f>
        <v>1944</v>
      </c>
      <c r="D13" s="60">
        <f>'[5]Республика Алтай'!S4</f>
        <v>1998</v>
      </c>
      <c r="E13" s="61">
        <f t="shared" si="0"/>
        <v>-2.7027027027027088</v>
      </c>
    </row>
    <row r="14" spans="1:5" s="31" customFormat="1" ht="32.25" customHeight="1" x14ac:dyDescent="0.2">
      <c r="A14" s="79" t="s">
        <v>206</v>
      </c>
      <c r="B14" s="79"/>
      <c r="C14" s="60">
        <f>'[5]Республика Алтай'!T4</f>
        <v>37</v>
      </c>
      <c r="D14" s="60">
        <f>'[5]Республика Алтай'!U4</f>
        <v>49</v>
      </c>
      <c r="E14" s="61">
        <f t="shared" si="0"/>
        <v>-24.489795918367349</v>
      </c>
    </row>
    <row r="15" spans="1:5" s="31" customFormat="1" ht="32.25" customHeight="1" x14ac:dyDescent="0.2">
      <c r="A15" s="75" t="s">
        <v>207</v>
      </c>
      <c r="B15" s="75"/>
      <c r="C15" s="60">
        <f>'[5]Республика Алтай'!V4</f>
        <v>486</v>
      </c>
      <c r="D15" s="60">
        <f>'[5]Республика Алтай'!W4</f>
        <v>482</v>
      </c>
      <c r="E15" s="61">
        <f t="shared" si="0"/>
        <v>0.82987551867219622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5" t="s">
        <v>209</v>
      </c>
      <c r="B18" s="75"/>
      <c r="C18" s="60">
        <f>'[5]Республика Алтай'!X4</f>
        <v>158</v>
      </c>
      <c r="D18" s="60">
        <f>'[5]Республика Алтай'!Y4</f>
        <v>158</v>
      </c>
      <c r="E18" s="61">
        <f t="shared" ref="E18:E22" si="1">C18*100/D18-100</f>
        <v>0</v>
      </c>
    </row>
    <row r="19" spans="1:5" s="31" customFormat="1" ht="20.25" customHeight="1" x14ac:dyDescent="0.2">
      <c r="A19" s="77" t="s">
        <v>94</v>
      </c>
      <c r="B19" s="78"/>
      <c r="C19" s="60">
        <f>'[5]Республика Алтай'!Z4</f>
        <v>621</v>
      </c>
      <c r="D19" s="60">
        <f>'[5]Республика Алтай'!AA4</f>
        <v>391</v>
      </c>
      <c r="E19" s="61">
        <f t="shared" si="1"/>
        <v>58.823529411764696</v>
      </c>
    </row>
    <row r="20" spans="1:5" s="31" customFormat="1" ht="20.25" customHeight="1" x14ac:dyDescent="0.2">
      <c r="A20" s="77" t="s">
        <v>95</v>
      </c>
      <c r="B20" s="78"/>
      <c r="C20" s="60">
        <f>'[5]Республика Алтай'!AB4</f>
        <v>28</v>
      </c>
      <c r="D20" s="60">
        <f>'[5]Республика Алтай'!AC4</f>
        <v>23</v>
      </c>
      <c r="E20" s="61">
        <f t="shared" si="1"/>
        <v>21.739130434782609</v>
      </c>
    </row>
    <row r="21" spans="1:5" s="31" customFormat="1" ht="20.25" customHeight="1" x14ac:dyDescent="0.2">
      <c r="A21" s="75" t="s">
        <v>99</v>
      </c>
      <c r="B21" s="75"/>
      <c r="C21" s="60">
        <f>'[5]Республика Алтай'!AD4</f>
        <v>108</v>
      </c>
      <c r="D21" s="60">
        <f>'[5]Республика Алтай'!AE4</f>
        <v>89</v>
      </c>
      <c r="E21" s="61">
        <f t="shared" si="1"/>
        <v>21.348314606741567</v>
      </c>
    </row>
    <row r="22" spans="1:5" s="31" customFormat="1" ht="33.75" customHeight="1" x14ac:dyDescent="0.2">
      <c r="A22" s="75" t="s">
        <v>210</v>
      </c>
      <c r="B22" s="75"/>
      <c r="C22" s="60">
        <f>'[5]Республика Алтай'!AF4</f>
        <v>109</v>
      </c>
      <c r="D22" s="60">
        <f>'[5]Республика Алтай'!AG4</f>
        <v>89</v>
      </c>
      <c r="E22" s="61">
        <f t="shared" si="1"/>
        <v>22.471910112359552</v>
      </c>
    </row>
    <row r="23" spans="1:5" ht="19.5" customHeight="1" x14ac:dyDescent="0.2">
      <c r="A23" s="62"/>
      <c r="B23" s="62" t="s">
        <v>101</v>
      </c>
      <c r="C23" s="63">
        <f>C22/C21*100</f>
        <v>100.92592592592592</v>
      </c>
      <c r="D23" s="63">
        <f>D22/D21*100</f>
        <v>100</v>
      </c>
      <c r="E23" s="64">
        <f>C23*100/D23-100</f>
        <v>0.92592592592592382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3</v>
      </c>
      <c r="D24" s="60">
        <f>'[5]Республика Алтай'!AI4</f>
        <v>0</v>
      </c>
      <c r="E24" s="61">
        <v>100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1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январь-сентябрь 2024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5" t="s">
        <v>284</v>
      </c>
      <c r="B4" s="75"/>
      <c r="C4" s="60">
        <f>'[6]Республика Алтай'!B4+'[6]Республика Алтай'!D4+'[6]Республика Алтай'!F4+'[6]Республика Алтай'!H4</f>
        <v>226</v>
      </c>
      <c r="D4" s="60">
        <f>'[6]Республика Алтай'!C4+'[6]Республика Алтай'!E4+'[6]Республика Алтай'!G4+'[6]Республика Алтай'!I4</f>
        <v>225</v>
      </c>
      <c r="E4" s="61">
        <f t="shared" ref="E4:E51" si="0">C4*100/D4-100</f>
        <v>0.44444444444444287</v>
      </c>
    </row>
    <row r="5" spans="1:5" s="31" customFormat="1" ht="20.25" customHeight="1" x14ac:dyDescent="0.2">
      <c r="A5" s="77" t="s">
        <v>285</v>
      </c>
      <c r="B5" s="78"/>
      <c r="C5" s="60">
        <f>'[6]Республика Алтай'!J4+'[6]Республика Алтай'!L4+'[6]Республика Алтай'!N4+'[6]Республика Алтай'!P4</f>
        <v>589</v>
      </c>
      <c r="D5" s="60">
        <f>'[6]Республика Алтай'!K4+'[6]Республика Алтай'!M4+'[6]Республика Алтай'!O4+'[6]Республика Алтай'!Q4</f>
        <v>750</v>
      </c>
      <c r="E5" s="61">
        <f t="shared" si="0"/>
        <v>-21.466666666666669</v>
      </c>
    </row>
    <row r="6" spans="1:5" s="31" customFormat="1" ht="20.25" customHeight="1" x14ac:dyDescent="0.2">
      <c r="A6" s="77" t="s">
        <v>286</v>
      </c>
      <c r="B6" s="78"/>
      <c r="C6" s="60">
        <f>'[6]Республика Алтай'!R4+'[6]Республика Алтай'!T4+'[6]Республика Алтай'!V4+'[6]Республика Алтай'!X4</f>
        <v>697</v>
      </c>
      <c r="D6" s="60">
        <f>'[6]Республика Алтай'!S4+'[6]Республика Алтай'!U4+'[6]Республика Алтай'!W4+'[6]Республика Алтай'!Y4</f>
        <v>900</v>
      </c>
      <c r="E6" s="61">
        <f t="shared" si="0"/>
        <v>-22.555555555555557</v>
      </c>
    </row>
    <row r="7" spans="1:5" s="31" customFormat="1" ht="20.25" customHeight="1" x14ac:dyDescent="0.2">
      <c r="A7" s="77" t="s">
        <v>287</v>
      </c>
      <c r="B7" s="78"/>
      <c r="C7" s="60">
        <f>'[6]Республика Алтай'!Z4+'[6]Республика Алтай'!AB4+'[6]Республика Алтай'!AD4+'[6]Республика Алтай'!AF4</f>
        <v>3</v>
      </c>
      <c r="D7" s="60">
        <f>'[6]Республика Алтай'!AA4+'[6]Республика Алтай'!AC4+'[6]Республика Алтай'!AE4+'[6]Республика Алтай'!AG4</f>
        <v>6</v>
      </c>
      <c r="E7" s="61">
        <f t="shared" si="0"/>
        <v>-50</v>
      </c>
    </row>
    <row r="8" spans="1:5" s="31" customFormat="1" ht="20.25" x14ac:dyDescent="0.2">
      <c r="A8" s="77" t="s">
        <v>288</v>
      </c>
      <c r="B8" s="78"/>
      <c r="C8" s="60">
        <f>'[6]Республика Алтай'!AH4+'[6]Республика Алтай'!AJ4+'[6]Республика Алтай'!AL4</f>
        <v>2</v>
      </c>
      <c r="D8" s="60">
        <f>'[6]Республика Алтай'!AI4+'[6]Республика Алтай'!AK4+'[6]Республика Алтай'!AM4</f>
        <v>1</v>
      </c>
      <c r="E8" s="61">
        <f t="shared" si="0"/>
        <v>100</v>
      </c>
    </row>
    <row r="9" spans="1:5" s="31" customFormat="1" ht="20.25" x14ac:dyDescent="0.2">
      <c r="A9" s="77" t="s">
        <v>289</v>
      </c>
      <c r="B9" s="78"/>
      <c r="C9" s="60">
        <f>'[6]Республика Алтай'!AR4+'[6]Республика Алтай'!AT4</f>
        <v>85</v>
      </c>
      <c r="D9" s="60">
        <f>'[6]Республика Алтай'!AS4+'[6]Республика Алтай'!AU4</f>
        <v>84</v>
      </c>
      <c r="E9" s="61">
        <f t="shared" si="0"/>
        <v>1.1904761904761898</v>
      </c>
    </row>
    <row r="10" spans="1:5" s="31" customFormat="1" ht="20.25" x14ac:dyDescent="0.2">
      <c r="A10" s="77" t="s">
        <v>290</v>
      </c>
      <c r="B10" s="78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1</v>
      </c>
      <c r="E10" s="61">
        <f t="shared" si="0"/>
        <v>-100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5" t="s">
        <v>291</v>
      </c>
      <c r="B12" s="75"/>
      <c r="C12" s="60">
        <f>'[6]Республика Алтай'!AV4+'[6]Республика Алтай'!AX4</f>
        <v>47</v>
      </c>
      <c r="D12" s="60">
        <f>'[6]Республика Алтай'!AW4+'[6]Республика Алтай'!AY4</f>
        <v>36</v>
      </c>
      <c r="E12" s="61">
        <f t="shared" si="0"/>
        <v>30.555555555555543</v>
      </c>
    </row>
    <row r="13" spans="1:5" s="31" customFormat="1" ht="20.25" x14ac:dyDescent="0.2">
      <c r="A13" s="77" t="s">
        <v>292</v>
      </c>
      <c r="B13" s="78"/>
      <c r="C13" s="60">
        <f>'[6]Республика Алтай'!AZ4+'[6]Республика Алтай'!BB4</f>
        <v>78</v>
      </c>
      <c r="D13" s="60">
        <f>'[6]Республика Алтай'!BA4+'[6]Республика Алтай'!BC4</f>
        <v>40</v>
      </c>
      <c r="E13" s="61">
        <f t="shared" si="0"/>
        <v>95</v>
      </c>
    </row>
    <row r="14" spans="1:5" s="31" customFormat="1" ht="20.25" x14ac:dyDescent="0.2">
      <c r="A14" s="77" t="s">
        <v>293</v>
      </c>
      <c r="B14" s="78"/>
      <c r="C14" s="60">
        <f>'[6]Республика Алтай'!BD4+'[6]Республика Алтай'!BF4</f>
        <v>183</v>
      </c>
      <c r="D14" s="60">
        <f>'[6]Республика Алтай'!BE4+'[6]Республика Алтай'!BG4</f>
        <v>163</v>
      </c>
      <c r="E14" s="61">
        <f t="shared" si="0"/>
        <v>12.269938650306742</v>
      </c>
    </row>
    <row r="15" spans="1:5" s="31" customFormat="1" ht="20.25" x14ac:dyDescent="0.2">
      <c r="A15" s="77" t="s">
        <v>294</v>
      </c>
      <c r="B15" s="78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7" t="s">
        <v>295</v>
      </c>
      <c r="B16" s="78"/>
      <c r="C16" s="60">
        <f>'[6]Республика Алтай'!BL4+'[6]Республика Алтай'!BN4</f>
        <v>1</v>
      </c>
      <c r="D16" s="60">
        <f>'[6]Республика Алтай'!BM4+'[6]Республика Алтай'!BO4</f>
        <v>0</v>
      </c>
      <c r="E16" s="61">
        <v>100</v>
      </c>
    </row>
    <row r="17" spans="1:5" s="31" customFormat="1" ht="20.25" x14ac:dyDescent="0.2">
      <c r="A17" s="77" t="s">
        <v>296</v>
      </c>
      <c r="B17" s="78"/>
      <c r="C17" s="60">
        <f>'[6]Республика Алтай'!BT4+'[6]Республика Алтай'!BV4</f>
        <v>6</v>
      </c>
      <c r="D17" s="60">
        <f>'[6]Республика Алтай'!BU4+'[6]Республика Алтай'!BW4</f>
        <v>6</v>
      </c>
      <c r="E17" s="61">
        <f t="shared" si="0"/>
        <v>0</v>
      </c>
    </row>
    <row r="18" spans="1:5" s="31" customFormat="1" ht="20.25" x14ac:dyDescent="0.2">
      <c r="A18" s="77" t="s">
        <v>297</v>
      </c>
      <c r="B18" s="78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5" t="s">
        <v>298</v>
      </c>
      <c r="B20" s="75"/>
      <c r="C20" s="60">
        <f>'[6]Республика Алтай'!BX4</f>
        <v>82</v>
      </c>
      <c r="D20" s="60">
        <f>'[6]Республика Алтай'!BY4</f>
        <v>67</v>
      </c>
      <c r="E20" s="61">
        <f t="shared" ref="E20:E22" si="1">C20*100/D20-100</f>
        <v>22.388059701492537</v>
      </c>
    </row>
    <row r="21" spans="1:5" s="31" customFormat="1" ht="20.25" customHeight="1" x14ac:dyDescent="0.2">
      <c r="A21" s="77" t="s">
        <v>299</v>
      </c>
      <c r="B21" s="78"/>
      <c r="C21" s="60">
        <f>'[6]Республика Алтай'!BZ4</f>
        <v>121</v>
      </c>
      <c r="D21" s="60">
        <f>'[6]Республика Алтай'!CA4</f>
        <v>132</v>
      </c>
      <c r="E21" s="61">
        <f t="shared" si="1"/>
        <v>-8.3333333333333286</v>
      </c>
    </row>
    <row r="22" spans="1:5" s="31" customFormat="1" ht="20.25" customHeight="1" x14ac:dyDescent="0.2">
      <c r="A22" s="77" t="s">
        <v>300</v>
      </c>
      <c r="B22" s="78"/>
      <c r="C22" s="60">
        <f>'[6]Республика Алтай'!CB4</f>
        <v>115</v>
      </c>
      <c r="D22" s="60">
        <f>'[6]Республика Алтай'!CC4</f>
        <v>155</v>
      </c>
      <c r="E22" s="61">
        <f t="shared" si="1"/>
        <v>-25.806451612903231</v>
      </c>
    </row>
    <row r="23" spans="1:5" s="31" customFormat="1" ht="20.25" customHeight="1" x14ac:dyDescent="0.2">
      <c r="A23" s="75" t="s">
        <v>301</v>
      </c>
      <c r="B23" s="75"/>
      <c r="C23" s="60">
        <f>'[6]Республика Алтай'!CD4</f>
        <v>2</v>
      </c>
      <c r="D23" s="60">
        <f>'[6]Республика Алтай'!CE4</f>
        <v>6</v>
      </c>
      <c r="E23" s="61">
        <f t="shared" si="0"/>
        <v>-66.666666666666657</v>
      </c>
    </row>
    <row r="24" spans="1:5" s="31" customFormat="1" ht="20.25" customHeight="1" x14ac:dyDescent="0.2">
      <c r="A24" s="75" t="s">
        <v>302</v>
      </c>
      <c r="B24" s="75"/>
      <c r="C24" s="60">
        <f>'[6]Республика Алтай'!CF4</f>
        <v>1</v>
      </c>
      <c r="D24" s="60">
        <f>'[6]Республика Алтай'!CG4</f>
        <v>0</v>
      </c>
      <c r="E24" s="61">
        <v>100</v>
      </c>
    </row>
    <row r="25" spans="1:5" s="31" customFormat="1" ht="20.25" customHeight="1" x14ac:dyDescent="0.2">
      <c r="A25" s="77" t="s">
        <v>303</v>
      </c>
      <c r="B25" s="78"/>
      <c r="C25" s="60">
        <f>'[6]Республика Алтай'!CJ4</f>
        <v>2</v>
      </c>
      <c r="D25" s="60">
        <f>'[6]Республика Алтай'!CK4</f>
        <v>3</v>
      </c>
      <c r="E25" s="61">
        <f t="shared" si="0"/>
        <v>-33.333333333333329</v>
      </c>
    </row>
    <row r="26" spans="1:5" s="31" customFormat="1" ht="20.25" customHeight="1" x14ac:dyDescent="0.2">
      <c r="A26" s="77" t="s">
        <v>304</v>
      </c>
      <c r="B26" s="78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5" t="s">
        <v>305</v>
      </c>
      <c r="B28" s="75"/>
      <c r="C28" s="60">
        <f>'[6]Республика Алтай'!CL4</f>
        <v>3</v>
      </c>
      <c r="D28" s="60">
        <f>'[6]Республика Алтай'!CM4</f>
        <v>9</v>
      </c>
      <c r="E28" s="61">
        <f t="shared" ref="E28:E30" si="2">C28*100/D28-100</f>
        <v>-66.666666666666657</v>
      </c>
    </row>
    <row r="29" spans="1:5" s="31" customFormat="1" ht="20.25" customHeight="1" x14ac:dyDescent="0.2">
      <c r="A29" s="77" t="s">
        <v>306</v>
      </c>
      <c r="B29" s="78"/>
      <c r="C29" s="60">
        <f>'[6]Республика Алтай'!CN4</f>
        <v>19</v>
      </c>
      <c r="D29" s="60">
        <f>'[6]Республика Алтай'!CO4</f>
        <v>24</v>
      </c>
      <c r="E29" s="61">
        <f t="shared" si="2"/>
        <v>-20.833333333333329</v>
      </c>
    </row>
    <row r="30" spans="1:5" s="31" customFormat="1" ht="20.25" customHeight="1" x14ac:dyDescent="0.2">
      <c r="A30" s="77" t="s">
        <v>307</v>
      </c>
      <c r="B30" s="78"/>
      <c r="C30" s="60">
        <f>'[6]Республика Алтай'!CP4</f>
        <v>32</v>
      </c>
      <c r="D30" s="60">
        <f>'[6]Республика Алтай'!CQ4</f>
        <v>43</v>
      </c>
      <c r="E30" s="61">
        <f t="shared" si="2"/>
        <v>-25.581395348837205</v>
      </c>
    </row>
    <row r="31" spans="1:5" s="31" customFormat="1" ht="20.25" customHeight="1" x14ac:dyDescent="0.2">
      <c r="A31" s="75" t="s">
        <v>308</v>
      </c>
      <c r="B31" s="75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7" t="s">
        <v>309</v>
      </c>
      <c r="B32" s="78"/>
      <c r="C32" s="60">
        <f>'[6]Республика Алтай'!CT4</f>
        <v>1</v>
      </c>
      <c r="D32" s="60">
        <f>'[6]Республика Алтай'!CU4</f>
        <v>0</v>
      </c>
      <c r="E32" s="61">
        <v>100</v>
      </c>
    </row>
    <row r="33" spans="1:5" s="31" customFormat="1" ht="20.25" customHeight="1" x14ac:dyDescent="0.2">
      <c r="A33" s="77" t="s">
        <v>310</v>
      </c>
      <c r="B33" s="78"/>
      <c r="C33" s="60">
        <f>'[6]Республика Алтай'!CX4</f>
        <v>0</v>
      </c>
      <c r="D33" s="60">
        <f>'[6]Республика Алтай'!CY4</f>
        <v>1</v>
      </c>
      <c r="E33" s="61">
        <f t="shared" si="0"/>
        <v>-100</v>
      </c>
    </row>
    <row r="34" spans="1:5" s="31" customFormat="1" ht="20.25" customHeight="1" x14ac:dyDescent="0.2">
      <c r="A34" s="77" t="s">
        <v>311</v>
      </c>
      <c r="B34" s="78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5" t="s">
        <v>312</v>
      </c>
      <c r="B36" s="75"/>
      <c r="C36" s="60">
        <f>'[6]Республика Алтай'!CZ4</f>
        <v>3</v>
      </c>
      <c r="D36" s="60">
        <f>'[6]Республика Алтай'!DA4</f>
        <v>0</v>
      </c>
      <c r="E36" s="61">
        <v>100</v>
      </c>
    </row>
    <row r="37" spans="1:5" s="31" customFormat="1" ht="20.25" customHeight="1" x14ac:dyDescent="0.2">
      <c r="A37" s="75" t="s">
        <v>313</v>
      </c>
      <c r="B37" s="75"/>
      <c r="C37" s="60">
        <f>'[6]Республика Алтай'!DB4</f>
        <v>6</v>
      </c>
      <c r="D37" s="60">
        <f>'[6]Республика Алтай'!DC4</f>
        <v>7</v>
      </c>
      <c r="E37" s="61">
        <f t="shared" ref="E37:E38" si="3">C37*100/D37-100</f>
        <v>-14.285714285714292</v>
      </c>
    </row>
    <row r="38" spans="1:5" s="31" customFormat="1" ht="20.25" customHeight="1" x14ac:dyDescent="0.2">
      <c r="A38" s="75" t="s">
        <v>314</v>
      </c>
      <c r="B38" s="75"/>
      <c r="C38" s="60">
        <f>'[6]Республика Алтай'!DD4</f>
        <v>5</v>
      </c>
      <c r="D38" s="60">
        <f>'[6]Республика Алтай'!DE4</f>
        <v>7</v>
      </c>
      <c r="E38" s="61">
        <f t="shared" si="3"/>
        <v>-28.571428571428569</v>
      </c>
    </row>
    <row r="39" spans="1:5" s="31" customFormat="1" ht="20.25" customHeight="1" x14ac:dyDescent="0.2">
      <c r="A39" s="75" t="s">
        <v>315</v>
      </c>
      <c r="B39" s="75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5" t="s">
        <v>316</v>
      </c>
      <c r="B40" s="75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5" t="s">
        <v>317</v>
      </c>
      <c r="B41" s="75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5" t="s">
        <v>318</v>
      </c>
      <c r="B42" s="75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5" t="s">
        <v>319</v>
      </c>
      <c r="B44" s="75"/>
      <c r="C44" s="60">
        <f>SUM(C4:C10)</f>
        <v>1602</v>
      </c>
      <c r="D44" s="60">
        <f>SUM(D4:D10)</f>
        <v>1967</v>
      </c>
      <c r="E44" s="61">
        <f t="shared" si="0"/>
        <v>-18.556176919166248</v>
      </c>
    </row>
    <row r="45" spans="1:5" s="31" customFormat="1" ht="20.25" x14ac:dyDescent="0.2">
      <c r="A45" s="75" t="s">
        <v>320</v>
      </c>
      <c r="B45" s="75"/>
      <c r="C45" s="60">
        <f>SUM(C12:C18)</f>
        <v>315</v>
      </c>
      <c r="D45" s="60">
        <f>SUM(D12:D18)</f>
        <v>247</v>
      </c>
      <c r="E45" s="61">
        <f t="shared" si="0"/>
        <v>27.530364372469634</v>
      </c>
    </row>
    <row r="46" spans="1:5" s="31" customFormat="1" ht="20.25" customHeight="1" x14ac:dyDescent="0.2">
      <c r="A46" s="75" t="s">
        <v>321</v>
      </c>
      <c r="B46" s="75"/>
      <c r="C46" s="60">
        <f>SUM(C20:C26)</f>
        <v>323</v>
      </c>
      <c r="D46" s="60">
        <f>SUM(D20:D26)</f>
        <v>363</v>
      </c>
      <c r="E46" s="61">
        <f t="shared" si="0"/>
        <v>-11.019283746556468</v>
      </c>
    </row>
    <row r="47" spans="1:5" s="31" customFormat="1" ht="20.25" customHeight="1" x14ac:dyDescent="0.2">
      <c r="A47" s="75" t="s">
        <v>322</v>
      </c>
      <c r="B47" s="75"/>
      <c r="C47" s="60">
        <f>SUM(C28:C34)</f>
        <v>55</v>
      </c>
      <c r="D47" s="60">
        <f>SUM(D28:D34)</f>
        <v>77</v>
      </c>
      <c r="E47" s="61">
        <f t="shared" si="0"/>
        <v>-28.571428571428569</v>
      </c>
    </row>
    <row r="48" spans="1:5" s="31" customFormat="1" ht="20.25" customHeight="1" x14ac:dyDescent="0.2">
      <c r="A48" s="75" t="s">
        <v>323</v>
      </c>
      <c r="B48" s="75"/>
      <c r="C48" s="60">
        <f>SUM(C36:C42)</f>
        <v>14</v>
      </c>
      <c r="D48" s="60">
        <f>SUM(D36:D42)</f>
        <v>14</v>
      </c>
      <c r="E48" s="61">
        <f t="shared" si="0"/>
        <v>0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6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1</v>
      </c>
      <c r="E50" s="61">
        <f t="shared" si="0"/>
        <v>500</v>
      </c>
    </row>
    <row r="51" spans="1:5" s="31" customFormat="1" ht="48.75" customHeight="1" x14ac:dyDescent="0.2">
      <c r="A51" s="77" t="s">
        <v>325</v>
      </c>
      <c r="B51" s="78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14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5</v>
      </c>
      <c r="E51" s="61">
        <f t="shared" si="0"/>
        <v>180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3" t="s">
        <v>328</v>
      </c>
      <c r="B53" s="83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39</vt:i4>
      </vt:variant>
    </vt:vector>
  </HeadingPairs>
  <TitlesOfParts>
    <vt:vector size="51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1'!Основные_20результаты_20работы_202011_2012_20квартал_10</vt:lpstr>
      <vt:lpstr>'Республика Алтай 2'!Основные_20результаты_20работы_202011_2012_20квартал_10</vt:lpstr>
      <vt:lpstr>'Республика Алтай 3'!Основные_20результаты_20работы_202011_2012_20квартал_10</vt:lpstr>
      <vt:lpstr>'Республика Алтай 1'!Основные_20результаты_20работы_202011_2012_20квартал_11</vt:lpstr>
      <vt:lpstr>'Республика Алтай 2'!Основные_20результаты_20работы_202011_2012_20квартал_11</vt:lpstr>
      <vt:lpstr>'Республика Алтай 3'!Основные_20результаты_20работы_202011_2012_20квартал_11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2024-10-14T04:06:40Z</dcterms:modified>
</cp:coreProperties>
</file>