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март\Местные отчеты\"/>
    </mc:Choice>
  </mc:AlternateContent>
  <bookViews>
    <workbookView xWindow="0" yWindow="0" windowWidth="28800" windowHeight="11985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H53" i="3" l="1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<sst xmlns="http://schemas.openxmlformats.org/spreadsheetml/2006/main" count="193" uniqueCount="75">
  <si>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</si>
  <si>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</si>
  <si>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</si>
  <si>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</si>
  <si>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</si>
  <si>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</si>
  <si>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</si>
  <si>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</si>
  <si>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</si>
  <si>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</si>
  <si>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</si>
  <si>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</si>
  <si>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</si>
  <si>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</si>
  <si>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</si>
  <si>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</si>
  <si>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</si>
  <si>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</si>
  <si>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</si>
  <si>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</si>
  <si>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</si>
  <si>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</si>
  <si>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</si>
  <si>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</si>
  <si>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</si>
  <si>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</si>
  <si>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</si>
  <si>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</si>
  <si>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</si>
  <si>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</si>
  <si>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</si>
  <si>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</si>
  <si>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</si>
  <si>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</si>
  <si>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</si>
  <si>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</si>
  <si>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</si>
  <si>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</si>
  <si>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</si>
  <si>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</si>
  <si>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</si>
  <si>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</si>
  <si>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</si>
  <si>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</si>
  <si>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</si>
  <si>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</si>
  <si>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</si>
  <si>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</si>
  <si>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</si>
  <si>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</si>
  <si>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</si>
  <si>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</si>
  <si>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</si>
  <si>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</si>
  <si>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</si>
  <si>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</si>
  <si>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</si>
  <si>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</si>
  <si>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</si>
  <si>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</si>
  <si>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</si>
  <si>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</si>
  <si>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</si>
  <si>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</si>
  <si>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</si>
  <si>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</si>
  <si>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</si>
  <si>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</si>
  <si>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</si>
  <si>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</si>
  <si>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</si>
  <si>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</si>
  <si>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</si>
  <si>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</si>
  <si>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март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</si>
</sst>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F9" sqref="F9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5" t="s">
        <v>54</v>
      </c>
      <c r="B2" s="95"/>
      <c r="C2" s="95"/>
      <c r="D2" s="95"/>
      <c r="E2" s="95"/>
      <c r="F2" s="95"/>
      <c r="G2" s="95"/>
      <c r="H2" s="95"/>
      <c r="I2" s="95"/>
    </row>
    <row r="3" spans="1:9" x14ac:dyDescent="0.25">
      <c r="A3" s="95" t="s">
        <v>0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5" t="s">
        <v>74</v>
      </c>
      <c r="B4" s="95"/>
      <c r="C4" s="95"/>
      <c r="D4" s="95"/>
      <c r="E4" s="95"/>
      <c r="F4" s="95"/>
      <c r="G4" s="95"/>
      <c r="H4" s="95"/>
      <c r="I4" s="95"/>
    </row>
    <row r="5" spans="1:9" ht="15.75" thickBot="1" x14ac:dyDescent="0.3"/>
    <row r="6" spans="1:9" x14ac:dyDescent="0.25">
      <c r="A6" s="88"/>
      <c r="B6" s="89"/>
      <c r="C6" s="89"/>
      <c r="D6" s="89"/>
      <c r="E6" s="85" t="s">
        <v>72</v>
      </c>
      <c r="F6" s="85" t="s">
        <v>73</v>
      </c>
      <c r="G6" s="85" t="s">
        <v>1</v>
      </c>
      <c r="H6" s="85" t="s">
        <v>2</v>
      </c>
      <c r="I6" s="86"/>
    </row>
    <row r="7" spans="1:9" x14ac:dyDescent="0.25">
      <c r="A7" s="90"/>
      <c r="B7" s="91"/>
      <c r="C7" s="91"/>
      <c r="D7" s="91"/>
      <c r="E7" s="87"/>
      <c r="F7" s="87"/>
      <c r="G7" s="87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4" t="s">
        <v>3</v>
      </c>
      <c r="B8" s="92"/>
      <c r="C8" s="92"/>
      <c r="D8" s="92"/>
      <c r="E8" s="1">
        <f>Служебный!A1</f>
        <v>180</v>
      </c>
      <c r="F8" s="1">
        <f>Служебный!B1</f>
        <v>222</v>
      </c>
      <c r="G8" s="10">
        <f>IFERROR(((F8-E8)/E8*100),0)</f>
        <v>23.333333333333332</v>
      </c>
      <c r="H8" s="10"/>
      <c r="I8" s="15"/>
    </row>
    <row r="9" spans="1:9" ht="18.75" customHeight="1" x14ac:dyDescent="0.25">
      <c r="A9" s="102" t="s">
        <v>16</v>
      </c>
      <c r="B9" s="92" t="s">
        <v>4</v>
      </c>
      <c r="C9" s="92"/>
      <c r="D9" s="92"/>
      <c r="E9" s="1">
        <f>Служебный!A2</f>
        <v>6</v>
      </c>
      <c r="F9" s="1">
        <f>Служебный!B2</f>
        <v>8</v>
      </c>
      <c r="G9" s="10">
        <f t="shared" ref="G9:G48" si="0">IFERROR(((F9-E9)/E9*100),0)</f>
        <v>33.333333333333329</v>
      </c>
      <c r="H9" s="10">
        <f>IFERROR(E9/E$8*100,0)</f>
        <v>3.3333333333333335</v>
      </c>
      <c r="I9" s="15">
        <f>IFERROR(F9/F$8*100,0)</f>
        <v>3.6036036036036037</v>
      </c>
    </row>
    <row r="10" spans="1:9" ht="18.75" customHeight="1" x14ac:dyDescent="0.25">
      <c r="A10" s="102"/>
      <c r="B10" s="92" t="s">
        <v>5</v>
      </c>
      <c r="C10" s="92"/>
      <c r="D10" s="92"/>
      <c r="E10" s="1">
        <f>Служебный!A3</f>
        <v>43</v>
      </c>
      <c r="F10" s="1">
        <f>Служебный!B3</f>
        <v>46</v>
      </c>
      <c r="G10" s="10">
        <f t="shared" si="0"/>
        <v>6.9767441860465116</v>
      </c>
      <c r="H10" s="10">
        <f t="shared" ref="H10:I22" si="1">IFERROR(E10/E$8*100,0)</f>
        <v>23.888888888888889</v>
      </c>
      <c r="I10" s="15">
        <f t="shared" si="1"/>
        <v>20.72072072072072</v>
      </c>
    </row>
    <row r="11" spans="1:9" ht="18.75" customHeight="1" x14ac:dyDescent="0.25">
      <c r="A11" s="102"/>
      <c r="B11" s="92" t="s">
        <v>6</v>
      </c>
      <c r="C11" s="92"/>
      <c r="D11" s="92"/>
      <c r="E11" s="1">
        <f>Служебный!A4</f>
        <v>29</v>
      </c>
      <c r="F11" s="1">
        <f>Служебный!B4</f>
        <v>61</v>
      </c>
      <c r="G11" s="10">
        <f t="shared" si="0"/>
        <v>110.34482758620689</v>
      </c>
      <c r="H11" s="10">
        <f t="shared" si="1"/>
        <v>16.111111111111111</v>
      </c>
      <c r="I11" s="15">
        <f t="shared" si="1"/>
        <v>27.477477477477478</v>
      </c>
    </row>
    <row r="12" spans="1:9" ht="18.75" customHeight="1" x14ac:dyDescent="0.25">
      <c r="A12" s="102"/>
      <c r="B12" s="92" t="s">
        <v>7</v>
      </c>
      <c r="C12" s="92"/>
      <c r="D12" s="92"/>
      <c r="E12" s="1">
        <f>Служебный!A5</f>
        <v>102</v>
      </c>
      <c r="F12" s="1">
        <f>Служебный!B5</f>
        <v>107</v>
      </c>
      <c r="G12" s="10">
        <f t="shared" si="0"/>
        <v>4.9019607843137258</v>
      </c>
      <c r="H12" s="10">
        <f t="shared" si="1"/>
        <v>56.666666666666664</v>
      </c>
      <c r="I12" s="15">
        <f t="shared" si="1"/>
        <v>48.198198198198199</v>
      </c>
    </row>
    <row r="13" spans="1:9" ht="18.75" customHeight="1" x14ac:dyDescent="0.25">
      <c r="A13" s="102"/>
      <c r="B13" s="92" t="s">
        <v>8</v>
      </c>
      <c r="C13" s="92"/>
      <c r="D13" s="92"/>
      <c r="E13" s="1">
        <f>Служебный!A6</f>
        <v>7</v>
      </c>
      <c r="F13" s="1">
        <f>Служебный!B6</f>
        <v>3</v>
      </c>
      <c r="G13" s="10">
        <f t="shared" si="0"/>
        <v>-57.142857142857139</v>
      </c>
      <c r="H13" s="10">
        <f t="shared" si="1"/>
        <v>3.8888888888888888</v>
      </c>
      <c r="I13" s="15">
        <f t="shared" si="1"/>
        <v>1.3513513513513513</v>
      </c>
    </row>
    <row r="14" spans="1:9" ht="18.75" customHeight="1" x14ac:dyDescent="0.25">
      <c r="A14" s="102"/>
      <c r="B14" s="92" t="s">
        <v>9</v>
      </c>
      <c r="C14" s="92"/>
      <c r="D14" s="92"/>
      <c r="E14" s="1">
        <f>Служебный!A7</f>
        <v>17</v>
      </c>
      <c r="F14" s="1">
        <f>Служебный!B7</f>
        <v>15</v>
      </c>
      <c r="G14" s="10">
        <f t="shared" si="0"/>
        <v>-11.76470588235294</v>
      </c>
      <c r="H14" s="10">
        <f t="shared" si="1"/>
        <v>9.4444444444444446</v>
      </c>
      <c r="I14" s="15">
        <f t="shared" si="1"/>
        <v>6.756756756756757</v>
      </c>
    </row>
    <row r="15" spans="1:9" ht="18.75" customHeight="1" x14ac:dyDescent="0.25">
      <c r="A15" s="102"/>
      <c r="B15" s="92" t="s">
        <v>10</v>
      </c>
      <c r="C15" s="92"/>
      <c r="D15" s="92"/>
      <c r="E15" s="1">
        <f>Служебный!A8</f>
        <v>1</v>
      </c>
      <c r="F15" s="1">
        <f>Служебный!B8</f>
        <v>2</v>
      </c>
      <c r="G15" s="10">
        <f t="shared" si="0"/>
        <v>100</v>
      </c>
      <c r="H15" s="10">
        <f t="shared" si="1"/>
        <v>0.55555555555555558</v>
      </c>
      <c r="I15" s="15">
        <f t="shared" si="1"/>
        <v>0.90090090090090091</v>
      </c>
    </row>
    <row r="16" spans="1:9" ht="18.75" customHeight="1" x14ac:dyDescent="0.25">
      <c r="A16" s="102"/>
      <c r="B16" s="92" t="s">
        <v>11</v>
      </c>
      <c r="C16" s="92"/>
      <c r="D16" s="92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2"/>
      <c r="B17" s="92" t="s">
        <v>12</v>
      </c>
      <c r="C17" s="92"/>
      <c r="D17" s="92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2"/>
      <c r="B18" s="93" t="s">
        <v>44</v>
      </c>
      <c r="C18" s="92" t="s">
        <v>13</v>
      </c>
      <c r="D18" s="92"/>
      <c r="E18" s="1">
        <f>Служебный!A11</f>
        <v>2</v>
      </c>
      <c r="F18" s="1">
        <f>Служебный!B11</f>
        <v>4</v>
      </c>
      <c r="G18" s="10">
        <f t="shared" si="0"/>
        <v>100</v>
      </c>
      <c r="H18" s="10">
        <f t="shared" si="1"/>
        <v>1.1111111111111112</v>
      </c>
      <c r="I18" s="15">
        <f t="shared" si="1"/>
        <v>1.8018018018018018</v>
      </c>
    </row>
    <row r="19" spans="1:9" ht="18.75" customHeight="1" x14ac:dyDescent="0.25">
      <c r="A19" s="102"/>
      <c r="B19" s="93"/>
      <c r="C19" s="92" t="s">
        <v>14</v>
      </c>
      <c r="D19" s="92"/>
      <c r="E19" s="1">
        <f>Служебный!A12</f>
        <v>2</v>
      </c>
      <c r="F19" s="1">
        <f>Служебный!B12</f>
        <v>18</v>
      </c>
      <c r="G19" s="10">
        <f t="shared" si="0"/>
        <v>800</v>
      </c>
      <c r="H19" s="10">
        <f t="shared" si="1"/>
        <v>1.1111111111111112</v>
      </c>
      <c r="I19" s="15">
        <f t="shared" si="1"/>
        <v>8.1081081081081088</v>
      </c>
    </row>
    <row r="20" spans="1:9" ht="30" customHeight="1" x14ac:dyDescent="0.25">
      <c r="A20" s="102"/>
      <c r="B20" s="93" t="s">
        <v>45</v>
      </c>
      <c r="C20" s="93"/>
      <c r="D20" s="93"/>
      <c r="E20" s="1">
        <f>Служебный!A13</f>
        <v>0</v>
      </c>
      <c r="F20" s="1">
        <f>Служебный!B13</f>
        <v>1</v>
      </c>
      <c r="G20" s="10">
        <f t="shared" si="0"/>
        <v>0</v>
      </c>
      <c r="H20" s="10">
        <f t="shared" si="1"/>
        <v>0</v>
      </c>
      <c r="I20" s="15">
        <f t="shared" si="1"/>
        <v>0.45045045045045046</v>
      </c>
    </row>
    <row r="21" spans="1:9" ht="18.75" customHeight="1" x14ac:dyDescent="0.25">
      <c r="A21" s="102"/>
      <c r="B21" s="92" t="s">
        <v>15</v>
      </c>
      <c r="C21" s="92"/>
      <c r="D21" s="92"/>
      <c r="E21" s="1">
        <f>Служебный!A14</f>
        <v>30</v>
      </c>
      <c r="F21" s="1">
        <f>Служебный!B14</f>
        <v>53</v>
      </c>
      <c r="G21" s="10">
        <f t="shared" si="0"/>
        <v>76.666666666666671</v>
      </c>
      <c r="H21" s="10">
        <f t="shared" si="1"/>
        <v>16.666666666666664</v>
      </c>
      <c r="I21" s="15">
        <f t="shared" si="1"/>
        <v>23.873873873873876</v>
      </c>
    </row>
    <row r="22" spans="1:9" ht="18.75" customHeight="1" thickBot="1" x14ac:dyDescent="0.3">
      <c r="A22" s="103"/>
      <c r="B22" s="25" t="s">
        <v>16</v>
      </c>
      <c r="C22" s="104" t="s">
        <v>17</v>
      </c>
      <c r="D22" s="104"/>
      <c r="E22" s="25">
        <f>Служебный!A15</f>
        <v>17</v>
      </c>
      <c r="F22" s="25">
        <f>Служебный!B15</f>
        <v>14</v>
      </c>
      <c r="G22" s="26">
        <f t="shared" si="0"/>
        <v>-17.647058823529413</v>
      </c>
      <c r="H22" s="26">
        <f t="shared" si="1"/>
        <v>9.4444444444444446</v>
      </c>
      <c r="I22" s="27">
        <f t="shared" si="1"/>
        <v>6.3063063063063058</v>
      </c>
    </row>
    <row r="23" spans="1:9" ht="18.75" customHeight="1" x14ac:dyDescent="0.25">
      <c r="A23" s="96" t="s">
        <v>43</v>
      </c>
      <c r="B23" s="97"/>
      <c r="C23" s="105" t="s">
        <v>18</v>
      </c>
      <c r="D23" s="105"/>
      <c r="E23" s="31">
        <f>Служебный!A40</f>
        <v>2</v>
      </c>
      <c r="F23" s="31">
        <f>Служебный!B40</f>
        <v>5</v>
      </c>
      <c r="G23" s="32">
        <f t="shared" si="0"/>
        <v>150</v>
      </c>
      <c r="H23" s="32">
        <f>IFERROR(E23/E$51*100,0)</f>
        <v>1.834862385321101</v>
      </c>
      <c r="I23" s="33">
        <f>IFERROR(F23/F$51*100,0)</f>
        <v>3.9370078740157481</v>
      </c>
    </row>
    <row r="24" spans="1:9" ht="18.75" customHeight="1" x14ac:dyDescent="0.25">
      <c r="A24" s="98"/>
      <c r="B24" s="99"/>
      <c r="C24" s="92" t="s">
        <v>46</v>
      </c>
      <c r="D24" s="92"/>
      <c r="E24" s="1">
        <f>Служебный!A41</f>
        <v>55</v>
      </c>
      <c r="F24" s="1">
        <f>Служебный!B41</f>
        <v>73</v>
      </c>
      <c r="G24" s="10">
        <f t="shared" si="0"/>
        <v>32.727272727272727</v>
      </c>
      <c r="H24" s="10">
        <f t="shared" ref="H24:I29" si="2">IFERROR(E24/E$51*100,0)</f>
        <v>50.458715596330272</v>
      </c>
      <c r="I24" s="15">
        <f t="shared" si="2"/>
        <v>57.480314960629919</v>
      </c>
    </row>
    <row r="25" spans="1:9" ht="18.75" customHeight="1" x14ac:dyDescent="0.25">
      <c r="A25" s="98"/>
      <c r="B25" s="99"/>
      <c r="C25" s="92" t="s">
        <v>19</v>
      </c>
      <c r="D25" s="92"/>
      <c r="E25" s="1">
        <f>Служебный!A42</f>
        <v>0</v>
      </c>
      <c r="F25" s="1">
        <f>Служебный!B42</f>
        <v>2</v>
      </c>
      <c r="G25" s="10">
        <f t="shared" si="0"/>
        <v>0</v>
      </c>
      <c r="H25" s="10">
        <f t="shared" si="2"/>
        <v>0</v>
      </c>
      <c r="I25" s="15">
        <f t="shared" si="2"/>
        <v>1.5748031496062991</v>
      </c>
    </row>
    <row r="26" spans="1:9" ht="18.75" customHeight="1" x14ac:dyDescent="0.25">
      <c r="A26" s="98"/>
      <c r="B26" s="99"/>
      <c r="C26" s="92" t="s">
        <v>20</v>
      </c>
      <c r="D26" s="92"/>
      <c r="E26" s="1">
        <f>Служебный!A43</f>
        <v>4</v>
      </c>
      <c r="F26" s="1">
        <f>Служебный!B43</f>
        <v>0</v>
      </c>
      <c r="G26" s="10">
        <f t="shared" si="0"/>
        <v>-100</v>
      </c>
      <c r="H26" s="10">
        <f t="shared" si="2"/>
        <v>3.669724770642202</v>
      </c>
      <c r="I26" s="15">
        <f t="shared" si="2"/>
        <v>0</v>
      </c>
    </row>
    <row r="27" spans="1:9" ht="18.75" customHeight="1" x14ac:dyDescent="0.25">
      <c r="A27" s="98"/>
      <c r="B27" s="99"/>
      <c r="C27" s="92" t="s">
        <v>21</v>
      </c>
      <c r="D27" s="92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8"/>
      <c r="B28" s="99"/>
      <c r="C28" s="99" t="s">
        <v>22</v>
      </c>
      <c r="D28" s="1" t="s">
        <v>23</v>
      </c>
      <c r="E28" s="1">
        <f>Служебный!A45</f>
        <v>62</v>
      </c>
      <c r="F28" s="1">
        <f>Служебный!B45</f>
        <v>73</v>
      </c>
      <c r="G28" s="10">
        <f t="shared" si="0"/>
        <v>17.741935483870968</v>
      </c>
      <c r="H28" s="10">
        <f t="shared" si="2"/>
        <v>56.88073394495413</v>
      </c>
      <c r="I28" s="15">
        <f t="shared" si="2"/>
        <v>57.480314960629919</v>
      </c>
    </row>
    <row r="29" spans="1:9" ht="18.75" customHeight="1" thickBot="1" x14ac:dyDescent="0.3">
      <c r="A29" s="100"/>
      <c r="B29" s="101"/>
      <c r="C29" s="101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09" t="s">
        <v>25</v>
      </c>
      <c r="B30" s="110"/>
      <c r="C30" s="110"/>
      <c r="D30" s="110"/>
      <c r="E30" s="28">
        <f>Служебный!A16</f>
        <v>2</v>
      </c>
      <c r="F30" s="28">
        <f>Служебный!B16</f>
        <v>3</v>
      </c>
      <c r="G30" s="29">
        <f t="shared" si="0"/>
        <v>50</v>
      </c>
      <c r="H30" s="29">
        <f>IFERROR(E30/E$8*100,0)</f>
        <v>1.1111111111111112</v>
      </c>
      <c r="I30" s="30">
        <f>IFERROR(F30/F$8*100,0)</f>
        <v>1.3513513513513513</v>
      </c>
    </row>
    <row r="31" spans="1:9" ht="18.75" customHeight="1" x14ac:dyDescent="0.25">
      <c r="A31" s="94" t="s">
        <v>26</v>
      </c>
      <c r="B31" s="92"/>
      <c r="C31" s="92"/>
      <c r="D31" s="92"/>
      <c r="E31" s="1">
        <f>Служебный!A17</f>
        <v>10</v>
      </c>
      <c r="F31" s="1">
        <f>Служебный!B17</f>
        <v>6</v>
      </c>
      <c r="G31" s="10">
        <f t="shared" si="0"/>
        <v>-40</v>
      </c>
      <c r="H31" s="10">
        <f t="shared" ref="H31:I49" si="3">IFERROR(E31/E$8*100,0)</f>
        <v>5.5555555555555554</v>
      </c>
      <c r="I31" s="15">
        <f t="shared" si="3"/>
        <v>2.7027027027027026</v>
      </c>
    </row>
    <row r="32" spans="1:9" ht="18.75" customHeight="1" x14ac:dyDescent="0.25">
      <c r="A32" s="94" t="s">
        <v>27</v>
      </c>
      <c r="B32" s="92"/>
      <c r="C32" s="92"/>
      <c r="D32" s="92"/>
      <c r="E32" s="1">
        <f>Служебный!A18</f>
        <v>2</v>
      </c>
      <c r="F32" s="1">
        <f>Служебный!B18</f>
        <v>1</v>
      </c>
      <c r="G32" s="10">
        <f t="shared" si="0"/>
        <v>-50</v>
      </c>
      <c r="H32" s="10">
        <f t="shared" si="3"/>
        <v>1.1111111111111112</v>
      </c>
      <c r="I32" s="15">
        <f t="shared" si="3"/>
        <v>0.45045045045045046</v>
      </c>
    </row>
    <row r="33" spans="1:9" ht="18.75" customHeight="1" x14ac:dyDescent="0.25">
      <c r="A33" s="94" t="s">
        <v>28</v>
      </c>
      <c r="B33" s="92"/>
      <c r="C33" s="92"/>
      <c r="D33" s="92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4" t="s">
        <v>29</v>
      </c>
      <c r="B34" s="92"/>
      <c r="C34" s="92"/>
      <c r="D34" s="92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1.1111111111111112</v>
      </c>
      <c r="I34" s="15">
        <f t="shared" si="3"/>
        <v>0</v>
      </c>
    </row>
    <row r="35" spans="1:9" ht="18.75" customHeight="1" x14ac:dyDescent="0.25">
      <c r="A35" s="94" t="s">
        <v>30</v>
      </c>
      <c r="B35" s="92"/>
      <c r="C35" s="92"/>
      <c r="D35" s="92"/>
      <c r="E35" s="1">
        <f>Служебный!A21</f>
        <v>35</v>
      </c>
      <c r="F35" s="1">
        <f>Служебный!B21</f>
        <v>59</v>
      </c>
      <c r="G35" s="10">
        <f t="shared" si="0"/>
        <v>68.571428571428569</v>
      </c>
      <c r="H35" s="10">
        <f t="shared" si="3"/>
        <v>19.444444444444446</v>
      </c>
      <c r="I35" s="15">
        <f t="shared" si="3"/>
        <v>26.576576576576578</v>
      </c>
    </row>
    <row r="36" spans="1:9" ht="18.75" customHeight="1" x14ac:dyDescent="0.25">
      <c r="A36" s="94" t="s">
        <v>31</v>
      </c>
      <c r="B36" s="92"/>
      <c r="C36" s="92"/>
      <c r="D36" s="92"/>
      <c r="E36" s="1">
        <f>Служебный!A22</f>
        <v>14</v>
      </c>
      <c r="F36" s="1">
        <f>Служебный!B22</f>
        <v>17</v>
      </c>
      <c r="G36" s="10">
        <f t="shared" si="0"/>
        <v>21.428571428571427</v>
      </c>
      <c r="H36" s="10">
        <f t="shared" si="3"/>
        <v>7.7777777777777777</v>
      </c>
      <c r="I36" s="15">
        <f t="shared" si="3"/>
        <v>7.6576576576576567</v>
      </c>
    </row>
    <row r="37" spans="1:9" ht="18.75" customHeight="1" x14ac:dyDescent="0.25">
      <c r="A37" s="94" t="s">
        <v>32</v>
      </c>
      <c r="B37" s="92"/>
      <c r="C37" s="92"/>
      <c r="D37" s="92"/>
      <c r="E37" s="1">
        <f>Служебный!A23</f>
        <v>3</v>
      </c>
      <c r="F37" s="1">
        <f>Служебный!B23</f>
        <v>4</v>
      </c>
      <c r="G37" s="10">
        <f t="shared" si="0"/>
        <v>33.333333333333329</v>
      </c>
      <c r="H37" s="10">
        <f t="shared" si="3"/>
        <v>1.6666666666666667</v>
      </c>
      <c r="I37" s="15">
        <f t="shared" si="3"/>
        <v>1.8018018018018018</v>
      </c>
    </row>
    <row r="38" spans="1:9" ht="18.75" customHeight="1" x14ac:dyDescent="0.25">
      <c r="A38" s="94" t="s">
        <v>33</v>
      </c>
      <c r="B38" s="92"/>
      <c r="C38" s="92"/>
      <c r="D38" s="92"/>
      <c r="E38" s="1">
        <f>Служебный!A24</f>
        <v>3</v>
      </c>
      <c r="F38" s="1">
        <f>Служебный!B24</f>
        <v>1</v>
      </c>
      <c r="G38" s="10">
        <f t="shared" si="0"/>
        <v>-66.666666666666657</v>
      </c>
      <c r="H38" s="10">
        <f t="shared" si="3"/>
        <v>1.6666666666666667</v>
      </c>
      <c r="I38" s="15">
        <f t="shared" si="3"/>
        <v>0.45045045045045046</v>
      </c>
    </row>
    <row r="39" spans="1:9" ht="18.75" customHeight="1" x14ac:dyDescent="0.25">
      <c r="A39" s="94" t="s">
        <v>34</v>
      </c>
      <c r="B39" s="92"/>
      <c r="C39" s="92"/>
      <c r="D39" s="92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3"/>
        <v>0.55555555555555558</v>
      </c>
      <c r="I39" s="15">
        <f t="shared" si="3"/>
        <v>0</v>
      </c>
    </row>
    <row r="40" spans="1:9" ht="18.75" customHeight="1" x14ac:dyDescent="0.25">
      <c r="A40" s="94" t="s">
        <v>47</v>
      </c>
      <c r="B40" s="92"/>
      <c r="C40" s="92"/>
      <c r="D40" s="92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4" t="s">
        <v>35</v>
      </c>
      <c r="B41" s="92"/>
      <c r="C41" s="92"/>
      <c r="D41" s="92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4" t="s">
        <v>36</v>
      </c>
      <c r="B42" s="92"/>
      <c r="C42" s="92"/>
      <c r="D42" s="92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4" t="s">
        <v>37</v>
      </c>
      <c r="B43" s="92"/>
      <c r="C43" s="92"/>
      <c r="D43" s="92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6" t="s">
        <v>38</v>
      </c>
      <c r="B44" s="93"/>
      <c r="C44" s="93"/>
      <c r="D44" s="93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0.45045045045045046</v>
      </c>
    </row>
    <row r="45" spans="1:9" ht="18.75" customHeight="1" x14ac:dyDescent="0.25">
      <c r="A45" s="94" t="s">
        <v>39</v>
      </c>
      <c r="B45" s="92"/>
      <c r="C45" s="92"/>
      <c r="D45" s="92"/>
      <c r="E45" s="1">
        <f>Служебный!A31</f>
        <v>1</v>
      </c>
      <c r="F45" s="1">
        <f>Служебный!B31</f>
        <v>6</v>
      </c>
      <c r="G45" s="10">
        <f t="shared" si="0"/>
        <v>500</v>
      </c>
      <c r="H45" s="10">
        <f t="shared" si="3"/>
        <v>0.55555555555555558</v>
      </c>
      <c r="I45" s="15">
        <f t="shared" si="3"/>
        <v>2.7027027027027026</v>
      </c>
    </row>
    <row r="46" spans="1:9" ht="18.75" customHeight="1" x14ac:dyDescent="0.25">
      <c r="A46" s="107" t="s">
        <v>16</v>
      </c>
      <c r="B46" s="108"/>
      <c r="C46" s="92" t="s">
        <v>40</v>
      </c>
      <c r="D46" s="92"/>
      <c r="E46" s="1">
        <f>Служебный!A32</f>
        <v>0</v>
      </c>
      <c r="F46" s="1">
        <f>Служебный!B32</f>
        <v>0</v>
      </c>
      <c r="G46" s="10">
        <f t="shared" si="0"/>
        <v>0</v>
      </c>
      <c r="H46" s="10">
        <f t="shared" si="3"/>
        <v>0</v>
      </c>
      <c r="I46" s="15">
        <f t="shared" si="3"/>
        <v>0</v>
      </c>
    </row>
    <row r="47" spans="1:9" ht="18.75" customHeight="1" x14ac:dyDescent="0.25">
      <c r="A47" s="107"/>
      <c r="B47" s="108"/>
      <c r="C47" s="92" t="s">
        <v>41</v>
      </c>
      <c r="D47" s="92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7"/>
      <c r="B48" s="108"/>
      <c r="C48" s="92" t="s">
        <v>42</v>
      </c>
      <c r="D48" s="92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4" t="s">
        <v>48</v>
      </c>
      <c r="B49" s="115"/>
      <c r="C49" s="115"/>
      <c r="D49" s="115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3"/>
        <v>0</v>
      </c>
      <c r="I49" s="16">
        <f t="shared" si="3"/>
        <v>0.90090090090090091</v>
      </c>
    </row>
    <row r="50" spans="1:9" ht="18.75" customHeight="1" thickBot="1" x14ac:dyDescent="0.3">
      <c r="A50" s="112" t="s">
        <v>56</v>
      </c>
      <c r="B50" s="111"/>
      <c r="C50" s="111"/>
      <c r="D50" s="111"/>
      <c r="E50" s="111"/>
      <c r="F50" s="111"/>
      <c r="G50" s="111"/>
      <c r="H50" s="111"/>
      <c r="I50" s="113"/>
    </row>
    <row r="51" spans="1:9" ht="18.75" customHeight="1" x14ac:dyDescent="0.25">
      <c r="A51" s="96" t="s">
        <v>55</v>
      </c>
      <c r="B51" s="97"/>
      <c r="C51" s="97" t="s">
        <v>50</v>
      </c>
      <c r="D51" s="97"/>
      <c r="E51" s="7">
        <f>Служебный!A36</f>
        <v>109</v>
      </c>
      <c r="F51" s="7">
        <f>Служебный!B36</f>
        <v>127</v>
      </c>
      <c r="G51" s="12">
        <f>IFERROR(((F51-E51)/E51*100),0)</f>
        <v>16.513761467889911</v>
      </c>
      <c r="H51" s="23">
        <f>IFERROR(E51/(E51+E56)*100,0)</f>
        <v>83.206106870229007</v>
      </c>
      <c r="I51" s="24">
        <f>IFERROR(F51/(F51+F56)*100,0)</f>
        <v>76.969696969696969</v>
      </c>
    </row>
    <row r="52" spans="1:9" ht="18.75" customHeight="1" x14ac:dyDescent="0.25">
      <c r="A52" s="98"/>
      <c r="B52" s="99"/>
      <c r="C52" s="99" t="s">
        <v>51</v>
      </c>
      <c r="D52" s="4" t="s">
        <v>4</v>
      </c>
      <c r="E52" s="3">
        <f>Служебный!A37</f>
        <v>3</v>
      </c>
      <c r="F52" s="3">
        <f>Служебный!B37</f>
        <v>3</v>
      </c>
      <c r="G52" s="13">
        <f t="shared" ref="G52:G54" si="4">IFERROR(((F52-E52)/E52*100),0)</f>
        <v>0</v>
      </c>
      <c r="H52" s="19">
        <f t="shared" ref="H52:H54" si="5">IFERROR(E52/(E52+E57)*100,0)</f>
        <v>42.857142857142854</v>
      </c>
      <c r="I52" s="21">
        <f t="shared" ref="I52:I54" si="6">IFERROR(F52/(F52+F57)*100,0)</f>
        <v>75</v>
      </c>
    </row>
    <row r="53" spans="1:9" ht="18.75" customHeight="1" x14ac:dyDescent="0.25">
      <c r="A53" s="98"/>
      <c r="B53" s="99"/>
      <c r="C53" s="99"/>
      <c r="D53" s="4" t="s">
        <v>5</v>
      </c>
      <c r="E53" s="3">
        <f>Служебный!A38</f>
        <v>22</v>
      </c>
      <c r="F53" s="3">
        <f>Служебный!B38</f>
        <v>17</v>
      </c>
      <c r="G53" s="13">
        <f t="shared" si="4"/>
        <v>-22.727272727272727</v>
      </c>
      <c r="H53" s="20">
        <f t="shared" si="5"/>
        <v>75.862068965517238</v>
      </c>
      <c r="I53" s="21">
        <f t="shared" si="6"/>
        <v>65.384615384615387</v>
      </c>
    </row>
    <row r="54" spans="1:9" ht="18.75" customHeight="1" thickBot="1" x14ac:dyDescent="0.3">
      <c r="A54" s="100"/>
      <c r="B54" s="101"/>
      <c r="C54" s="101"/>
      <c r="D54" s="8" t="s">
        <v>52</v>
      </c>
      <c r="E54" s="9">
        <f>Служебный!A39</f>
        <v>3</v>
      </c>
      <c r="F54" s="9">
        <f>Служебный!B39</f>
        <v>2</v>
      </c>
      <c r="G54" s="14">
        <f t="shared" si="4"/>
        <v>-33.333333333333329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1" t="s">
        <v>53</v>
      </c>
      <c r="H55" s="111"/>
      <c r="I55" s="111"/>
    </row>
    <row r="56" spans="1:9" ht="18.75" customHeight="1" x14ac:dyDescent="0.25">
      <c r="A56" s="96" t="s">
        <v>49</v>
      </c>
      <c r="B56" s="97"/>
      <c r="C56" s="97" t="s">
        <v>50</v>
      </c>
      <c r="D56" s="97"/>
      <c r="E56" s="7">
        <f>Служебный!A47</f>
        <v>22</v>
      </c>
      <c r="F56" s="7">
        <f>Служебный!B47</f>
        <v>38</v>
      </c>
      <c r="G56" s="12">
        <f>IFERROR(((F56-E56)/E56*100),0)</f>
        <v>72.727272727272734</v>
      </c>
      <c r="H56" s="23">
        <f>IFERROR(E56/(E56+E51)*100,0)</f>
        <v>16.793893129770993</v>
      </c>
      <c r="I56" s="24">
        <f>IFERROR(F56/(F56+F51)*100,0)</f>
        <v>23.030303030303031</v>
      </c>
    </row>
    <row r="57" spans="1:9" ht="18.75" customHeight="1" x14ac:dyDescent="0.25">
      <c r="A57" s="98"/>
      <c r="B57" s="99"/>
      <c r="C57" s="99" t="s">
        <v>51</v>
      </c>
      <c r="D57" s="4" t="s">
        <v>4</v>
      </c>
      <c r="E57" s="3">
        <f>Служебный!A48</f>
        <v>4</v>
      </c>
      <c r="F57" s="3">
        <f>Служебный!B48</f>
        <v>1</v>
      </c>
      <c r="G57" s="13">
        <f t="shared" ref="G57:G59" si="7">IFERROR(((F57-E57)/E57*100),0)</f>
        <v>-75</v>
      </c>
      <c r="H57" s="19">
        <f t="shared" ref="H57:H59" si="8">IFERROR(E57/(E57+E52)*100,0)</f>
        <v>57.142857142857139</v>
      </c>
      <c r="I57" s="21">
        <f t="shared" ref="I57:I59" si="9">IFERROR(F57/(F57+F52)*100,0)</f>
        <v>25</v>
      </c>
    </row>
    <row r="58" spans="1:9" ht="18.75" customHeight="1" x14ac:dyDescent="0.25">
      <c r="A58" s="98"/>
      <c r="B58" s="99"/>
      <c r="C58" s="99"/>
      <c r="D58" s="4" t="s">
        <v>5</v>
      </c>
      <c r="E58" s="3">
        <f>Служебный!A49</f>
        <v>7</v>
      </c>
      <c r="F58" s="3">
        <f>Служебный!B49</f>
        <v>9</v>
      </c>
      <c r="G58" s="13">
        <f t="shared" si="7"/>
        <v>28.571428571428569</v>
      </c>
      <c r="H58" s="17">
        <f t="shared" si="8"/>
        <v>24.137931034482758</v>
      </c>
      <c r="I58" s="21">
        <f t="shared" si="9"/>
        <v>34.615384615384613</v>
      </c>
    </row>
    <row r="59" spans="1:9" ht="18.75" customHeight="1" thickBot="1" x14ac:dyDescent="0.3">
      <c r="A59" s="100"/>
      <c r="B59" s="101"/>
      <c r="C59" s="101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D3" sqref="D3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37" t="s">
        <v>62</v>
      </c>
      <c r="F5" s="137"/>
      <c r="G5" s="137"/>
      <c r="H5" s="137"/>
      <c r="I5" s="137"/>
      <c r="J5" s="53"/>
      <c r="K5" s="137" t="s">
        <v>63</v>
      </c>
      <c r="L5" s="137"/>
      <c r="M5" s="137"/>
      <c r="N5" s="137"/>
      <c r="O5" s="137"/>
      <c r="P5" s="53"/>
      <c r="Q5" s="137" t="s">
        <v>64</v>
      </c>
      <c r="R5" s="137"/>
      <c r="S5" s="137"/>
      <c r="T5" s="137"/>
      <c r="U5" s="137"/>
      <c r="V5" s="53"/>
      <c r="W5" s="137" t="s">
        <v>65</v>
      </c>
      <c r="X5" s="137"/>
      <c r="Y5" s="137"/>
      <c r="Z5" s="137"/>
      <c r="AA5" s="137"/>
      <c r="AB5" s="53"/>
      <c r="AC5" s="137" t="s">
        <v>66</v>
      </c>
      <c r="AD5" s="137"/>
      <c r="AE5" s="137"/>
      <c r="AF5" s="137"/>
      <c r="AG5" s="137"/>
      <c r="AH5" s="53"/>
      <c r="AI5" s="137" t="s">
        <v>67</v>
      </c>
      <c r="AJ5" s="137"/>
      <c r="AK5" s="137"/>
      <c r="AL5" s="137"/>
      <c r="AM5" s="137"/>
      <c r="AN5" s="53"/>
      <c r="AO5" s="137" t="s">
        <v>68</v>
      </c>
      <c r="AP5" s="137"/>
      <c r="AQ5" s="137"/>
      <c r="AR5" s="137"/>
      <c r="AS5" s="137"/>
      <c r="AT5" s="53"/>
      <c r="AU5" s="137" t="s">
        <v>69</v>
      </c>
      <c r="AV5" s="137"/>
      <c r="AW5" s="137"/>
      <c r="AX5" s="137"/>
      <c r="AY5" s="137"/>
      <c r="AZ5" s="53"/>
      <c r="BA5" s="137" t="s">
        <v>70</v>
      </c>
      <c r="BB5" s="137"/>
      <c r="BC5" s="137"/>
      <c r="BD5" s="137"/>
      <c r="BE5" s="137"/>
      <c r="BF5" s="54"/>
    </row>
    <row r="6" spans="1:58" ht="15" customHeight="1" x14ac:dyDescent="0.25">
      <c r="A6" s="88"/>
      <c r="B6" s="89"/>
      <c r="C6" s="89"/>
      <c r="D6" s="89"/>
      <c r="E6" s="85" t="s">
        <v>72</v>
      </c>
      <c r="F6" s="85" t="s">
        <v>73</v>
      </c>
      <c r="G6" s="85" t="s">
        <v>1</v>
      </c>
      <c r="H6" s="85" t="s">
        <v>2</v>
      </c>
      <c r="I6" s="86"/>
      <c r="J6" s="129" t="s">
        <v>71</v>
      </c>
      <c r="K6" s="85" t="s">
        <v>72</v>
      </c>
      <c r="L6" s="85" t="s">
        <v>73</v>
      </c>
      <c r="M6" s="85" t="s">
        <v>1</v>
      </c>
      <c r="N6" s="85" t="s">
        <v>2</v>
      </c>
      <c r="O6" s="86"/>
      <c r="P6" s="127" t="s">
        <v>71</v>
      </c>
      <c r="Q6" s="85" t="s">
        <v>72</v>
      </c>
      <c r="R6" s="85" t="s">
        <v>73</v>
      </c>
      <c r="S6" s="85" t="s">
        <v>1</v>
      </c>
      <c r="T6" s="85" t="s">
        <v>2</v>
      </c>
      <c r="U6" s="86"/>
      <c r="V6" s="127" t="s">
        <v>71</v>
      </c>
      <c r="W6" s="85" t="s">
        <v>72</v>
      </c>
      <c r="X6" s="85" t="s">
        <v>73</v>
      </c>
      <c r="Y6" s="85" t="s">
        <v>1</v>
      </c>
      <c r="Z6" s="85" t="s">
        <v>2</v>
      </c>
      <c r="AA6" s="86"/>
      <c r="AB6" s="127" t="s">
        <v>71</v>
      </c>
      <c r="AC6" s="85" t="s">
        <v>72</v>
      </c>
      <c r="AD6" s="85" t="s">
        <v>73</v>
      </c>
      <c r="AE6" s="85" t="s">
        <v>1</v>
      </c>
      <c r="AF6" s="85" t="s">
        <v>2</v>
      </c>
      <c r="AG6" s="86"/>
      <c r="AH6" s="127" t="s">
        <v>71</v>
      </c>
      <c r="AI6" s="85" t="s">
        <v>72</v>
      </c>
      <c r="AJ6" s="85" t="s">
        <v>73</v>
      </c>
      <c r="AK6" s="85" t="s">
        <v>1</v>
      </c>
      <c r="AL6" s="85" t="s">
        <v>2</v>
      </c>
      <c r="AM6" s="86"/>
      <c r="AN6" s="127" t="s">
        <v>71</v>
      </c>
      <c r="AO6" s="85" t="s">
        <v>72</v>
      </c>
      <c r="AP6" s="85" t="s">
        <v>73</v>
      </c>
      <c r="AQ6" s="85" t="s">
        <v>1</v>
      </c>
      <c r="AR6" s="85" t="s">
        <v>2</v>
      </c>
      <c r="AS6" s="86"/>
      <c r="AT6" s="127" t="s">
        <v>71</v>
      </c>
      <c r="AU6" s="85" t="s">
        <v>72</v>
      </c>
      <c r="AV6" s="85" t="s">
        <v>73</v>
      </c>
      <c r="AW6" s="85" t="s">
        <v>1</v>
      </c>
      <c r="AX6" s="85" t="s">
        <v>2</v>
      </c>
      <c r="AY6" s="86"/>
      <c r="AZ6" s="127" t="s">
        <v>71</v>
      </c>
      <c r="BA6" s="85" t="s">
        <v>72</v>
      </c>
      <c r="BB6" s="85" t="s">
        <v>73</v>
      </c>
      <c r="BC6" s="85" t="s">
        <v>1</v>
      </c>
      <c r="BD6" s="85" t="s">
        <v>2</v>
      </c>
      <c r="BE6" s="86"/>
      <c r="BF6" s="129" t="s">
        <v>71</v>
      </c>
    </row>
    <row r="7" spans="1:58" ht="15.75" thickBot="1" x14ac:dyDescent="0.3">
      <c r="A7" s="134"/>
      <c r="B7" s="135"/>
      <c r="C7" s="135"/>
      <c r="D7" s="135"/>
      <c r="E7" s="136"/>
      <c r="F7" s="136"/>
      <c r="G7" s="136"/>
      <c r="H7" s="52" t="str">
        <f>E6</f>
        <v>АППГ</v>
      </c>
      <c r="I7" s="40" t="str">
        <f>F6</f>
        <v>Текущий</v>
      </c>
      <c r="J7" s="132"/>
      <c r="K7" s="136"/>
      <c r="L7" s="136"/>
      <c r="M7" s="136"/>
      <c r="N7" s="52" t="str">
        <f>K6</f>
        <v>АППГ</v>
      </c>
      <c r="O7" s="40" t="str">
        <f>L6</f>
        <v>Текущий</v>
      </c>
      <c r="P7" s="133"/>
      <c r="Q7" s="136"/>
      <c r="R7" s="136"/>
      <c r="S7" s="136"/>
      <c r="T7" s="52" t="str">
        <f>Q6</f>
        <v>АППГ</v>
      </c>
      <c r="U7" s="40" t="str">
        <f>R6</f>
        <v>Текущий</v>
      </c>
      <c r="V7" s="128"/>
      <c r="W7" s="136"/>
      <c r="X7" s="136"/>
      <c r="Y7" s="136"/>
      <c r="Z7" s="52" t="str">
        <f>W6</f>
        <v>АППГ</v>
      </c>
      <c r="AA7" s="40" t="str">
        <f>X6</f>
        <v>Текущий</v>
      </c>
      <c r="AB7" s="128"/>
      <c r="AC7" s="136"/>
      <c r="AD7" s="136"/>
      <c r="AE7" s="136"/>
      <c r="AF7" s="52" t="str">
        <f>AC6</f>
        <v>АППГ</v>
      </c>
      <c r="AG7" s="40" t="str">
        <f>AD6</f>
        <v>Текущий</v>
      </c>
      <c r="AH7" s="128"/>
      <c r="AI7" s="136"/>
      <c r="AJ7" s="136"/>
      <c r="AK7" s="136"/>
      <c r="AL7" s="52" t="str">
        <f>AI6</f>
        <v>АППГ</v>
      </c>
      <c r="AM7" s="40" t="str">
        <f>AJ6</f>
        <v>Текущий</v>
      </c>
      <c r="AN7" s="128"/>
      <c r="AO7" s="136"/>
      <c r="AP7" s="136"/>
      <c r="AQ7" s="136"/>
      <c r="AR7" s="52" t="str">
        <f>AO6</f>
        <v>АППГ</v>
      </c>
      <c r="AS7" s="40" t="str">
        <f>AP6</f>
        <v>Текущий</v>
      </c>
      <c r="AT7" s="128"/>
      <c r="AU7" s="136"/>
      <c r="AV7" s="136"/>
      <c r="AW7" s="136"/>
      <c r="AX7" s="52" t="str">
        <f>AU6</f>
        <v>АППГ</v>
      </c>
      <c r="AY7" s="40" t="str">
        <f>AV6</f>
        <v>Текущий</v>
      </c>
      <c r="AZ7" s="128"/>
      <c r="BA7" s="136"/>
      <c r="BB7" s="136"/>
      <c r="BC7" s="136"/>
      <c r="BD7" s="52" t="str">
        <f>BA6</f>
        <v>АППГ</v>
      </c>
      <c r="BE7" s="40" t="str">
        <f>BB6</f>
        <v>Текущий</v>
      </c>
      <c r="BF7" s="130"/>
    </row>
    <row r="8" spans="1:58" ht="18.75" customHeight="1" x14ac:dyDescent="0.25">
      <c r="A8" s="138" t="s">
        <v>3</v>
      </c>
      <c r="B8" s="105"/>
      <c r="C8" s="105"/>
      <c r="D8" s="105"/>
      <c r="E8" s="31">
        <f>Служебный!A1</f>
        <v>180</v>
      </c>
      <c r="F8" s="31">
        <f>Служебный!B1</f>
        <v>222</v>
      </c>
      <c r="G8" s="32">
        <f>IFERROR(((F8-E8)/E8*100),0)</f>
        <v>23.333333333333332</v>
      </c>
      <c r="H8" s="32"/>
      <c r="I8" s="33"/>
      <c r="J8" s="64">
        <f>ABS(I8-H8)</f>
        <v>0</v>
      </c>
      <c r="K8" s="55">
        <f>Служебный!C1</f>
        <v>60</v>
      </c>
      <c r="L8" s="31">
        <f>Служебный!D1</f>
        <v>73</v>
      </c>
      <c r="M8" s="32">
        <f>IFERROR(((L8-K8)/K8*100),0)</f>
        <v>21.666666666666668</v>
      </c>
      <c r="N8" s="32"/>
      <c r="O8" s="37"/>
      <c r="P8" s="64">
        <f>ABS(O8-N8)</f>
        <v>0</v>
      </c>
      <c r="Q8" s="55">
        <f>Служебный!E1</f>
        <v>27</v>
      </c>
      <c r="R8" s="31">
        <f>Служебный!F1</f>
        <v>29</v>
      </c>
      <c r="S8" s="32">
        <f>IFERROR(((R8-Q8)/Q8*100),0)</f>
        <v>7.4074074074074066</v>
      </c>
      <c r="T8" s="32"/>
      <c r="U8" s="32"/>
      <c r="V8" s="63">
        <f>ABS(U8-T8)</f>
        <v>0</v>
      </c>
      <c r="W8" s="31">
        <f>Служебный!G1</f>
        <v>4</v>
      </c>
      <c r="X8" s="31">
        <f>Служебный!H1</f>
        <v>1</v>
      </c>
      <c r="Y8" s="32">
        <f>IFERROR(((X8-W8)/W8*100),0)</f>
        <v>-75</v>
      </c>
      <c r="Z8" s="32"/>
      <c r="AA8" s="32"/>
      <c r="AB8" s="63">
        <f>ABS(AA8-Z8)</f>
        <v>0</v>
      </c>
      <c r="AC8" s="31">
        <f>Служебный!I1</f>
        <v>18</v>
      </c>
      <c r="AD8" s="31">
        <f>Служебный!J1</f>
        <v>22</v>
      </c>
      <c r="AE8" s="32">
        <f>IFERROR(((AD8-AC8)/AC8*100),0)</f>
        <v>22.222222222222221</v>
      </c>
      <c r="AF8" s="32"/>
      <c r="AG8" s="32"/>
      <c r="AH8" s="63">
        <f>ABS(AG8-AF8)</f>
        <v>0</v>
      </c>
      <c r="AI8" s="31">
        <f>Служебный!K1</f>
        <v>22</v>
      </c>
      <c r="AJ8" s="31">
        <f>Служебный!L1</f>
        <v>46</v>
      </c>
      <c r="AK8" s="32">
        <f>IFERROR(((AJ8-AI8)/AI8*100),0)</f>
        <v>109.09090909090908</v>
      </c>
      <c r="AL8" s="32"/>
      <c r="AM8" s="32"/>
      <c r="AN8" s="63">
        <f>ABS(AM8-AL8)</f>
        <v>0</v>
      </c>
      <c r="AO8" s="31">
        <f>Служебный!M1</f>
        <v>19</v>
      </c>
      <c r="AP8" s="31">
        <f>Служебный!N1</f>
        <v>19</v>
      </c>
      <c r="AQ8" s="32">
        <f>IFERROR(((AP8-AO8)/AO8*100),0)</f>
        <v>0</v>
      </c>
      <c r="AR8" s="32"/>
      <c r="AS8" s="32"/>
      <c r="AT8" s="63">
        <f>ABS(AS8-AR8)</f>
        <v>0</v>
      </c>
      <c r="AU8" s="31">
        <f>Служебный!O1</f>
        <v>16</v>
      </c>
      <c r="AV8" s="31">
        <f>Служебный!P1</f>
        <v>18</v>
      </c>
      <c r="AW8" s="32">
        <f>IFERROR(((AV8-AU8)/AU8*100),0)</f>
        <v>12.5</v>
      </c>
      <c r="AX8" s="32"/>
      <c r="AY8" s="32"/>
      <c r="AZ8" s="63">
        <f>ABS(AY8-AX8)</f>
        <v>0</v>
      </c>
      <c r="BA8" s="31">
        <f>Служебный!Q1</f>
        <v>13</v>
      </c>
      <c r="BB8" s="31">
        <f>Служебный!R1</f>
        <v>14</v>
      </c>
      <c r="BC8" s="32">
        <f>IFERROR(((BB8-BA8)/BA8*100),0)</f>
        <v>7.6923076923076925</v>
      </c>
      <c r="BD8" s="32"/>
      <c r="BE8" s="33"/>
      <c r="BF8" s="70">
        <f>ABS(BE8-BD8)</f>
        <v>0</v>
      </c>
    </row>
    <row r="9" spans="1:58" ht="18.75" customHeight="1" x14ac:dyDescent="0.25">
      <c r="A9" s="102" t="s">
        <v>16</v>
      </c>
      <c r="B9" s="92" t="s">
        <v>4</v>
      </c>
      <c r="C9" s="92"/>
      <c r="D9" s="92"/>
      <c r="E9" s="1">
        <f>Служебный!A2</f>
        <v>6</v>
      </c>
      <c r="F9" s="1">
        <f>Служебный!B2</f>
        <v>8</v>
      </c>
      <c r="G9" s="10">
        <f t="shared" ref="G9:G48" si="0">IFERROR(((F9-E9)/E9*100),0)</f>
        <v>33.333333333333329</v>
      </c>
      <c r="H9" s="10">
        <f>IFERROR(E9/E$8*100,0)</f>
        <v>3.3333333333333335</v>
      </c>
      <c r="I9" s="15">
        <f>IFERROR(F9/F$8*100,0)</f>
        <v>3.6036036036036037</v>
      </c>
      <c r="J9" s="65">
        <f t="shared" ref="J9:J54" si="1">ABS(I9-H9)</f>
        <v>0.27027027027027017</v>
      </c>
      <c r="K9" s="56">
        <f>Служебный!C2</f>
        <v>1</v>
      </c>
      <c r="L9" s="1">
        <f>Служебный!D2</f>
        <v>0</v>
      </c>
      <c r="M9" s="10">
        <f t="shared" ref="M9:M48" si="2">IFERROR(((L9-K9)/K9*100),0)</f>
        <v>-100</v>
      </c>
      <c r="N9" s="10">
        <f>IFERROR(K9/K$8*100,0)</f>
        <v>1.6666666666666667</v>
      </c>
      <c r="O9" s="35">
        <f>IFERROR(L9/L$8*100,0)</f>
        <v>0</v>
      </c>
      <c r="P9" s="65">
        <f t="shared" ref="P9:P49" si="3">ABS(O9-N9)</f>
        <v>1.6666666666666667</v>
      </c>
      <c r="Q9" s="56">
        <f>Служебный!E2</f>
        <v>1</v>
      </c>
      <c r="R9" s="1">
        <f>Служебный!F2</f>
        <v>0</v>
      </c>
      <c r="S9" s="10">
        <f t="shared" ref="S9:S48" si="4">IFERROR(((R9-Q9)/Q9*100),0)</f>
        <v>-100</v>
      </c>
      <c r="T9" s="10">
        <f>IFERROR(Q9/Q$8*100,0)</f>
        <v>3.7037037037037033</v>
      </c>
      <c r="U9" s="10">
        <f>IFERROR(R9/R$8*100,0)</f>
        <v>0</v>
      </c>
      <c r="V9" s="60">
        <f t="shared" ref="V9:V49" si="5">ABS(U9-T9)</f>
        <v>3.7037037037037033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0</v>
      </c>
      <c r="AD9" s="1">
        <f>Служебный!J2</f>
        <v>0</v>
      </c>
      <c r="AE9" s="10">
        <f t="shared" ref="AE9:AE48" si="8">IFERROR(((AD9-AC9)/AC9*100),0)</f>
        <v>0</v>
      </c>
      <c r="AF9" s="10">
        <f>IFERROR(AC9/AC$8*100,0)</f>
        <v>0</v>
      </c>
      <c r="AG9" s="10">
        <f>IFERROR(AD9/AD$8*100,0)</f>
        <v>0</v>
      </c>
      <c r="AH9" s="60">
        <f t="shared" ref="AH9:AH49" si="9">ABS(AG9-AF9)</f>
        <v>0</v>
      </c>
      <c r="AI9" s="1">
        <f>Служебный!K2</f>
        <v>0</v>
      </c>
      <c r="AJ9" s="1">
        <f>Служебный!L2</f>
        <v>4</v>
      </c>
      <c r="AK9" s="10">
        <f t="shared" ref="AK9:AK48" si="10">IFERROR(((AJ9-AI9)/AI9*100),0)</f>
        <v>0</v>
      </c>
      <c r="AL9" s="10">
        <f>IFERROR(AI9/AI$8*100,0)</f>
        <v>0</v>
      </c>
      <c r="AM9" s="10">
        <f>IFERROR(AJ9/AJ$8*100,0)</f>
        <v>8.695652173913043</v>
      </c>
      <c r="AN9" s="60">
        <f t="shared" ref="AN9:AN49" si="11">ABS(AM9-AL9)</f>
        <v>8.695652173913043</v>
      </c>
      <c r="AO9" s="1">
        <f>Служебный!M2</f>
        <v>0</v>
      </c>
      <c r="AP9" s="1">
        <f>Служебный!N2</f>
        <v>1</v>
      </c>
      <c r="AQ9" s="10">
        <f t="shared" ref="AQ9:AQ48" si="12">IFERROR(((AP9-AO9)/AO9*100),0)</f>
        <v>0</v>
      </c>
      <c r="AR9" s="10">
        <f>IFERROR(AO9/AO$8*100,0)</f>
        <v>0</v>
      </c>
      <c r="AS9" s="10">
        <f>IFERROR(AP9/AP$8*100,0)</f>
        <v>5.2631578947368416</v>
      </c>
      <c r="AT9" s="60">
        <f t="shared" ref="AT9:AT49" si="13">ABS(AS9-AR9)</f>
        <v>5.2631578947368416</v>
      </c>
      <c r="AU9" s="1">
        <f>Служебный!O2</f>
        <v>3</v>
      </c>
      <c r="AV9" s="1">
        <f>Служебный!P2</f>
        <v>3</v>
      </c>
      <c r="AW9" s="10">
        <f t="shared" ref="AW9:AW48" si="14">IFERROR(((AV9-AU9)/AU9*100),0)</f>
        <v>0</v>
      </c>
      <c r="AX9" s="10">
        <f>IFERROR(AU9/AU$8*100,0)</f>
        <v>18.75</v>
      </c>
      <c r="AY9" s="10">
        <f>IFERROR(AV9/AV$8*100,0)</f>
        <v>16.666666666666664</v>
      </c>
      <c r="AZ9" s="60">
        <f t="shared" ref="AZ9:AZ49" si="15">ABS(AY9-AX9)</f>
        <v>2.0833333333333357</v>
      </c>
      <c r="BA9" s="1">
        <f>Служебный!Q2</f>
        <v>1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7.6923076923076925</v>
      </c>
      <c r="BE9" s="15">
        <f>IFERROR(BB9/BB$8*100,0)</f>
        <v>0</v>
      </c>
      <c r="BF9" s="71">
        <f t="shared" ref="BF9:BF49" si="17">ABS(BE9-BD9)</f>
        <v>7.6923076923076925</v>
      </c>
    </row>
    <row r="10" spans="1:58" ht="18.75" customHeight="1" x14ac:dyDescent="0.25">
      <c r="A10" s="102"/>
      <c r="B10" s="92" t="s">
        <v>5</v>
      </c>
      <c r="C10" s="92"/>
      <c r="D10" s="92"/>
      <c r="E10" s="1">
        <f>Служебный!A3</f>
        <v>43</v>
      </c>
      <c r="F10" s="1">
        <f>Служебный!B3</f>
        <v>46</v>
      </c>
      <c r="G10" s="10">
        <f t="shared" si="0"/>
        <v>6.9767441860465116</v>
      </c>
      <c r="H10" s="10">
        <f t="shared" ref="H10:I22" si="18">IFERROR(E10/E$8*100,0)</f>
        <v>23.888888888888889</v>
      </c>
      <c r="I10" s="15">
        <f t="shared" si="18"/>
        <v>20.72072072072072</v>
      </c>
      <c r="J10" s="65">
        <f t="shared" si="1"/>
        <v>3.1681681681681688</v>
      </c>
      <c r="K10" s="56">
        <f>Служебный!C3</f>
        <v>21</v>
      </c>
      <c r="L10" s="1">
        <f>Служебный!D3</f>
        <v>22</v>
      </c>
      <c r="M10" s="10">
        <f t="shared" si="2"/>
        <v>4.7619047619047619</v>
      </c>
      <c r="N10" s="10">
        <f t="shared" ref="N10:N22" si="19">IFERROR(K10/K$8*100,0)</f>
        <v>35</v>
      </c>
      <c r="O10" s="35">
        <f t="shared" ref="O10:O22" si="20">IFERROR(L10/L$8*100,0)</f>
        <v>30.136986301369863</v>
      </c>
      <c r="P10" s="65">
        <f t="shared" si="3"/>
        <v>4.8630136986301373</v>
      </c>
      <c r="Q10" s="56">
        <f>Служебный!E3</f>
        <v>6</v>
      </c>
      <c r="R10" s="1">
        <f>Служебный!F3</f>
        <v>6</v>
      </c>
      <c r="S10" s="10">
        <f t="shared" si="4"/>
        <v>0</v>
      </c>
      <c r="T10" s="10">
        <f t="shared" ref="T10:T22" si="21">IFERROR(Q10/Q$8*100,0)</f>
        <v>22.222222222222221</v>
      </c>
      <c r="U10" s="10">
        <f t="shared" ref="U10:U22" si="22">IFERROR(R10/R$8*100,0)</f>
        <v>20.689655172413794</v>
      </c>
      <c r="V10" s="60">
        <f t="shared" si="5"/>
        <v>1.5325670498084278</v>
      </c>
      <c r="W10" s="1">
        <f>Служебный!G3</f>
        <v>1</v>
      </c>
      <c r="X10" s="1">
        <f>Служебный!H3</f>
        <v>1</v>
      </c>
      <c r="Y10" s="10">
        <f t="shared" si="6"/>
        <v>0</v>
      </c>
      <c r="Z10" s="10">
        <f t="shared" ref="Z10:Z22" si="23">IFERROR(W10/W$8*100,0)</f>
        <v>25</v>
      </c>
      <c r="AA10" s="10">
        <f t="shared" ref="AA10:AA22" si="24">IFERROR(X10/X$8*100,0)</f>
        <v>100</v>
      </c>
      <c r="AB10" s="60">
        <f t="shared" si="7"/>
        <v>75</v>
      </c>
      <c r="AC10" s="1">
        <f>Служебный!I3</f>
        <v>5</v>
      </c>
      <c r="AD10" s="1">
        <f>Служебный!J3</f>
        <v>7</v>
      </c>
      <c r="AE10" s="10">
        <f t="shared" si="8"/>
        <v>40</v>
      </c>
      <c r="AF10" s="10">
        <f t="shared" ref="AF10:AF22" si="25">IFERROR(AC10/AC$8*100,0)</f>
        <v>27.777777777777779</v>
      </c>
      <c r="AG10" s="10">
        <f t="shared" ref="AG10:AG22" si="26">IFERROR(AD10/AD$8*100,0)</f>
        <v>31.818181818181817</v>
      </c>
      <c r="AH10" s="60">
        <f t="shared" si="9"/>
        <v>4.040404040404038</v>
      </c>
      <c r="AI10" s="1">
        <f>Служебный!K3</f>
        <v>4</v>
      </c>
      <c r="AJ10" s="1">
        <f>Служебный!L3</f>
        <v>5</v>
      </c>
      <c r="AK10" s="10">
        <f t="shared" si="10"/>
        <v>25</v>
      </c>
      <c r="AL10" s="10">
        <f t="shared" ref="AL10:AL22" si="27">IFERROR(AI10/AI$8*100,0)</f>
        <v>18.181818181818183</v>
      </c>
      <c r="AM10" s="10">
        <f t="shared" ref="AM10:AM22" si="28">IFERROR(AJ10/AJ$8*100,0)</f>
        <v>10.869565217391305</v>
      </c>
      <c r="AN10" s="60">
        <f t="shared" si="11"/>
        <v>7.3122529644268788</v>
      </c>
      <c r="AO10" s="1">
        <f>Служебный!M3</f>
        <v>3</v>
      </c>
      <c r="AP10" s="1">
        <f>Служебный!N3</f>
        <v>2</v>
      </c>
      <c r="AQ10" s="10">
        <f t="shared" si="12"/>
        <v>-33.333333333333329</v>
      </c>
      <c r="AR10" s="10">
        <f t="shared" ref="AR10:AR22" si="29">IFERROR(AO10/AO$8*100,0)</f>
        <v>15.789473684210526</v>
      </c>
      <c r="AS10" s="10">
        <f t="shared" ref="AS10:AS22" si="30">IFERROR(AP10/AP$8*100,0)</f>
        <v>10.526315789473683</v>
      </c>
      <c r="AT10" s="60">
        <f t="shared" si="13"/>
        <v>5.2631578947368425</v>
      </c>
      <c r="AU10" s="1">
        <f>Служебный!O3</f>
        <v>1</v>
      </c>
      <c r="AV10" s="1">
        <f>Служебный!P3</f>
        <v>1</v>
      </c>
      <c r="AW10" s="10">
        <f t="shared" si="14"/>
        <v>0</v>
      </c>
      <c r="AX10" s="10">
        <f t="shared" ref="AX10:AX22" si="31">IFERROR(AU10/AU$8*100,0)</f>
        <v>6.25</v>
      </c>
      <c r="AY10" s="10">
        <f t="shared" ref="AY10:AY22" si="32">IFERROR(AV10/AV$8*100,0)</f>
        <v>5.5555555555555554</v>
      </c>
      <c r="AZ10" s="60">
        <f t="shared" si="15"/>
        <v>0.69444444444444464</v>
      </c>
      <c r="BA10" s="1">
        <f>Служебный!Q3</f>
        <v>2</v>
      </c>
      <c r="BB10" s="1">
        <f>Служебный!R3</f>
        <v>2</v>
      </c>
      <c r="BC10" s="10">
        <f t="shared" si="16"/>
        <v>0</v>
      </c>
      <c r="BD10" s="10">
        <f t="shared" ref="BD10:BD22" si="33">IFERROR(BA10/BA$8*100,0)</f>
        <v>15.384615384615385</v>
      </c>
      <c r="BE10" s="15">
        <f t="shared" ref="BE10:BE22" si="34">IFERROR(BB10/BB$8*100,0)</f>
        <v>14.285714285714285</v>
      </c>
      <c r="BF10" s="71">
        <f t="shared" si="17"/>
        <v>1.0989010989011003</v>
      </c>
    </row>
    <row r="11" spans="1:58" ht="18.75" customHeight="1" x14ac:dyDescent="0.25">
      <c r="A11" s="102"/>
      <c r="B11" s="92" t="s">
        <v>6</v>
      </c>
      <c r="C11" s="92"/>
      <c r="D11" s="92"/>
      <c r="E11" s="1">
        <f>Служебный!A4</f>
        <v>29</v>
      </c>
      <c r="F11" s="1">
        <f>Служебный!B4</f>
        <v>61</v>
      </c>
      <c r="G11" s="10">
        <f t="shared" si="0"/>
        <v>110.34482758620689</v>
      </c>
      <c r="H11" s="10">
        <f t="shared" si="18"/>
        <v>16.111111111111111</v>
      </c>
      <c r="I11" s="15">
        <f t="shared" si="18"/>
        <v>27.477477477477478</v>
      </c>
      <c r="J11" s="65">
        <f t="shared" si="1"/>
        <v>11.366366366366368</v>
      </c>
      <c r="K11" s="56">
        <f>Служебный!C4</f>
        <v>10</v>
      </c>
      <c r="L11" s="1">
        <f>Служебный!D4</f>
        <v>21</v>
      </c>
      <c r="M11" s="10">
        <f t="shared" si="2"/>
        <v>110.00000000000001</v>
      </c>
      <c r="N11" s="10">
        <f t="shared" si="19"/>
        <v>16.666666666666664</v>
      </c>
      <c r="O11" s="35">
        <f t="shared" si="20"/>
        <v>28.767123287671232</v>
      </c>
      <c r="P11" s="65">
        <f t="shared" si="3"/>
        <v>12.100456621004568</v>
      </c>
      <c r="Q11" s="56">
        <f>Служебный!E4</f>
        <v>6</v>
      </c>
      <c r="R11" s="1">
        <f>Служебный!F4</f>
        <v>5</v>
      </c>
      <c r="S11" s="10">
        <f t="shared" si="4"/>
        <v>-16.666666666666664</v>
      </c>
      <c r="T11" s="10">
        <f t="shared" si="21"/>
        <v>22.222222222222221</v>
      </c>
      <c r="U11" s="10">
        <f t="shared" si="22"/>
        <v>17.241379310344829</v>
      </c>
      <c r="V11" s="60">
        <f t="shared" si="5"/>
        <v>4.9808429118773923</v>
      </c>
      <c r="W11" s="1">
        <f>Служебный!G4</f>
        <v>0</v>
      </c>
      <c r="X11" s="1">
        <f>Служебный!H4</f>
        <v>0</v>
      </c>
      <c r="Y11" s="10">
        <f t="shared" si="6"/>
        <v>0</v>
      </c>
      <c r="Z11" s="10">
        <f t="shared" si="23"/>
        <v>0</v>
      </c>
      <c r="AA11" s="10">
        <f t="shared" si="24"/>
        <v>0</v>
      </c>
      <c r="AB11" s="60">
        <f t="shared" si="7"/>
        <v>0</v>
      </c>
      <c r="AC11" s="1">
        <f>Служебный!I4</f>
        <v>2</v>
      </c>
      <c r="AD11" s="1">
        <f>Служебный!J4</f>
        <v>7</v>
      </c>
      <c r="AE11" s="10">
        <f t="shared" si="8"/>
        <v>250</v>
      </c>
      <c r="AF11" s="10">
        <f t="shared" si="25"/>
        <v>11.111111111111111</v>
      </c>
      <c r="AG11" s="10">
        <f t="shared" si="26"/>
        <v>31.818181818181817</v>
      </c>
      <c r="AH11" s="60">
        <f t="shared" si="9"/>
        <v>20.707070707070706</v>
      </c>
      <c r="AI11" s="1">
        <f>Служебный!K4</f>
        <v>4</v>
      </c>
      <c r="AJ11" s="1">
        <f>Служебный!L4</f>
        <v>10</v>
      </c>
      <c r="AK11" s="10">
        <f t="shared" si="10"/>
        <v>150</v>
      </c>
      <c r="AL11" s="10">
        <f t="shared" si="27"/>
        <v>18.181818181818183</v>
      </c>
      <c r="AM11" s="10">
        <f t="shared" si="28"/>
        <v>21.739130434782609</v>
      </c>
      <c r="AN11" s="60">
        <f t="shared" si="11"/>
        <v>3.5573122529644259</v>
      </c>
      <c r="AO11" s="1">
        <f>Служебный!M4</f>
        <v>5</v>
      </c>
      <c r="AP11" s="1">
        <f>Служебный!N4</f>
        <v>5</v>
      </c>
      <c r="AQ11" s="10">
        <f t="shared" si="12"/>
        <v>0</v>
      </c>
      <c r="AR11" s="10">
        <f t="shared" si="29"/>
        <v>26.315789473684209</v>
      </c>
      <c r="AS11" s="10">
        <f t="shared" si="30"/>
        <v>26.315789473684209</v>
      </c>
      <c r="AT11" s="60">
        <f t="shared" si="13"/>
        <v>0</v>
      </c>
      <c r="AU11" s="1">
        <f>Служебный!O4</f>
        <v>1</v>
      </c>
      <c r="AV11" s="1">
        <f>Служебный!P4</f>
        <v>6</v>
      </c>
      <c r="AW11" s="10">
        <f t="shared" si="14"/>
        <v>500</v>
      </c>
      <c r="AX11" s="10">
        <f t="shared" si="31"/>
        <v>6.25</v>
      </c>
      <c r="AY11" s="10">
        <f t="shared" si="32"/>
        <v>33.333333333333329</v>
      </c>
      <c r="AZ11" s="60">
        <f t="shared" si="15"/>
        <v>27.083333333333329</v>
      </c>
      <c r="BA11" s="1">
        <f>Служебный!Q4</f>
        <v>1</v>
      </c>
      <c r="BB11" s="1">
        <f>Служебный!R4</f>
        <v>7</v>
      </c>
      <c r="BC11" s="10">
        <f t="shared" si="16"/>
        <v>600</v>
      </c>
      <c r="BD11" s="10">
        <f t="shared" si="33"/>
        <v>7.6923076923076925</v>
      </c>
      <c r="BE11" s="15">
        <f t="shared" si="34"/>
        <v>50</v>
      </c>
      <c r="BF11" s="71">
        <f t="shared" si="17"/>
        <v>42.307692307692307</v>
      </c>
    </row>
    <row r="12" spans="1:58" ht="18.75" customHeight="1" x14ac:dyDescent="0.25">
      <c r="A12" s="102"/>
      <c r="B12" s="92" t="s">
        <v>7</v>
      </c>
      <c r="C12" s="92"/>
      <c r="D12" s="92"/>
      <c r="E12" s="1">
        <f>Служебный!A5</f>
        <v>102</v>
      </c>
      <c r="F12" s="1">
        <f>Служебный!B5</f>
        <v>107</v>
      </c>
      <c r="G12" s="10">
        <f t="shared" si="0"/>
        <v>4.9019607843137258</v>
      </c>
      <c r="H12" s="10">
        <f t="shared" si="18"/>
        <v>56.666666666666664</v>
      </c>
      <c r="I12" s="15">
        <f t="shared" si="18"/>
        <v>48.198198198198199</v>
      </c>
      <c r="J12" s="65">
        <f t="shared" si="1"/>
        <v>8.4684684684684655</v>
      </c>
      <c r="K12" s="56">
        <f>Служебный!C5</f>
        <v>28</v>
      </c>
      <c r="L12" s="1">
        <f>Служебный!D5</f>
        <v>30</v>
      </c>
      <c r="M12" s="10">
        <f t="shared" si="2"/>
        <v>7.1428571428571423</v>
      </c>
      <c r="N12" s="10">
        <f t="shared" si="19"/>
        <v>46.666666666666664</v>
      </c>
      <c r="O12" s="35">
        <f t="shared" si="20"/>
        <v>41.095890410958901</v>
      </c>
      <c r="P12" s="65">
        <f t="shared" si="3"/>
        <v>5.5707762557077629</v>
      </c>
      <c r="Q12" s="56">
        <f>Служебный!E5</f>
        <v>14</v>
      </c>
      <c r="R12" s="1">
        <f>Служебный!F5</f>
        <v>18</v>
      </c>
      <c r="S12" s="10">
        <f t="shared" si="4"/>
        <v>28.571428571428569</v>
      </c>
      <c r="T12" s="10">
        <f t="shared" si="21"/>
        <v>51.851851851851848</v>
      </c>
      <c r="U12" s="10">
        <f t="shared" si="22"/>
        <v>62.068965517241381</v>
      </c>
      <c r="V12" s="60">
        <f t="shared" si="5"/>
        <v>10.217113665389533</v>
      </c>
      <c r="W12" s="1">
        <f>Служебный!G5</f>
        <v>3</v>
      </c>
      <c r="X12" s="1">
        <f>Служебный!H5</f>
        <v>0</v>
      </c>
      <c r="Y12" s="10">
        <f t="shared" si="6"/>
        <v>-100</v>
      </c>
      <c r="Z12" s="10">
        <f t="shared" si="23"/>
        <v>75</v>
      </c>
      <c r="AA12" s="10">
        <f t="shared" si="24"/>
        <v>0</v>
      </c>
      <c r="AB12" s="60">
        <f t="shared" si="7"/>
        <v>75</v>
      </c>
      <c r="AC12" s="1">
        <f>Служебный!I5</f>
        <v>11</v>
      </c>
      <c r="AD12" s="1">
        <f>Служебный!J5</f>
        <v>8</v>
      </c>
      <c r="AE12" s="10">
        <f t="shared" si="8"/>
        <v>-27.27272727272727</v>
      </c>
      <c r="AF12" s="10">
        <f t="shared" si="25"/>
        <v>61.111111111111114</v>
      </c>
      <c r="AG12" s="10">
        <f t="shared" si="26"/>
        <v>36.363636363636367</v>
      </c>
      <c r="AH12" s="60">
        <f t="shared" si="9"/>
        <v>24.747474747474747</v>
      </c>
      <c r="AI12" s="1">
        <f>Служебный!K5</f>
        <v>14</v>
      </c>
      <c r="AJ12" s="1">
        <f>Служебный!L5</f>
        <v>27</v>
      </c>
      <c r="AK12" s="10">
        <f t="shared" si="10"/>
        <v>92.857142857142861</v>
      </c>
      <c r="AL12" s="10">
        <f t="shared" si="27"/>
        <v>63.636363636363633</v>
      </c>
      <c r="AM12" s="10">
        <f t="shared" si="28"/>
        <v>58.695652173913047</v>
      </c>
      <c r="AN12" s="60">
        <f t="shared" si="11"/>
        <v>4.9407114624505866</v>
      </c>
      <c r="AO12" s="1">
        <f>Служебный!M5</f>
        <v>11</v>
      </c>
      <c r="AP12" s="1">
        <f>Служебный!N5</f>
        <v>11</v>
      </c>
      <c r="AQ12" s="10">
        <f t="shared" si="12"/>
        <v>0</v>
      </c>
      <c r="AR12" s="10">
        <f t="shared" si="29"/>
        <v>57.894736842105267</v>
      </c>
      <c r="AS12" s="10">
        <f t="shared" si="30"/>
        <v>57.894736842105267</v>
      </c>
      <c r="AT12" s="60">
        <f t="shared" si="13"/>
        <v>0</v>
      </c>
      <c r="AU12" s="1">
        <f>Служебный!O5</f>
        <v>11</v>
      </c>
      <c r="AV12" s="1">
        <f>Служебный!P5</f>
        <v>8</v>
      </c>
      <c r="AW12" s="10">
        <f t="shared" si="14"/>
        <v>-27.27272727272727</v>
      </c>
      <c r="AX12" s="10">
        <f t="shared" si="31"/>
        <v>68.75</v>
      </c>
      <c r="AY12" s="10">
        <f t="shared" si="32"/>
        <v>44.444444444444443</v>
      </c>
      <c r="AZ12" s="60">
        <f t="shared" si="15"/>
        <v>24.305555555555557</v>
      </c>
      <c r="BA12" s="1">
        <f>Служебный!Q5</f>
        <v>9</v>
      </c>
      <c r="BB12" s="1">
        <f>Служебный!R5</f>
        <v>5</v>
      </c>
      <c r="BC12" s="10">
        <f t="shared" si="16"/>
        <v>-44.444444444444443</v>
      </c>
      <c r="BD12" s="10">
        <f t="shared" si="33"/>
        <v>69.230769230769226</v>
      </c>
      <c r="BE12" s="15">
        <f t="shared" si="34"/>
        <v>35.714285714285715</v>
      </c>
      <c r="BF12" s="71">
        <f t="shared" si="17"/>
        <v>33.516483516483511</v>
      </c>
    </row>
    <row r="13" spans="1:58" ht="18.75" customHeight="1" x14ac:dyDescent="0.25">
      <c r="A13" s="102"/>
      <c r="B13" s="92" t="s">
        <v>8</v>
      </c>
      <c r="C13" s="92"/>
      <c r="D13" s="92"/>
      <c r="E13" s="1">
        <f>Служебный!A6</f>
        <v>7</v>
      </c>
      <c r="F13" s="1">
        <f>Служебный!B6</f>
        <v>3</v>
      </c>
      <c r="G13" s="10">
        <f t="shared" si="0"/>
        <v>-57.142857142857139</v>
      </c>
      <c r="H13" s="10">
        <f t="shared" si="18"/>
        <v>3.8888888888888888</v>
      </c>
      <c r="I13" s="15">
        <f t="shared" si="18"/>
        <v>1.3513513513513513</v>
      </c>
      <c r="J13" s="65">
        <f t="shared" si="1"/>
        <v>2.5375375375375375</v>
      </c>
      <c r="K13" s="56">
        <f>Служебный!C6</f>
        <v>7</v>
      </c>
      <c r="L13" s="1">
        <f>Служебный!D6</f>
        <v>2</v>
      </c>
      <c r="M13" s="10">
        <f t="shared" si="2"/>
        <v>-71.428571428571431</v>
      </c>
      <c r="N13" s="10">
        <f t="shared" si="19"/>
        <v>11.666666666666666</v>
      </c>
      <c r="O13" s="35">
        <f t="shared" si="20"/>
        <v>2.7397260273972601</v>
      </c>
      <c r="P13" s="65">
        <f t="shared" si="3"/>
        <v>8.9269406392694055</v>
      </c>
      <c r="Q13" s="56">
        <f>Служебный!E6</f>
        <v>0</v>
      </c>
      <c r="R13" s="1">
        <f>Служебный!F6</f>
        <v>1</v>
      </c>
      <c r="S13" s="10">
        <f t="shared" si="4"/>
        <v>0</v>
      </c>
      <c r="T13" s="10">
        <f t="shared" si="21"/>
        <v>0</v>
      </c>
      <c r="U13" s="10">
        <f t="shared" si="22"/>
        <v>3.4482758620689653</v>
      </c>
      <c r="V13" s="60">
        <f t="shared" si="5"/>
        <v>3.4482758620689653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0</v>
      </c>
      <c r="AJ13" s="1">
        <f>Служебный!L6</f>
        <v>0</v>
      </c>
      <c r="AK13" s="10">
        <f t="shared" si="10"/>
        <v>0</v>
      </c>
      <c r="AL13" s="10">
        <f t="shared" si="27"/>
        <v>0</v>
      </c>
      <c r="AM13" s="10">
        <f t="shared" si="28"/>
        <v>0</v>
      </c>
      <c r="AN13" s="60">
        <f t="shared" si="11"/>
        <v>0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2"/>
      <c r="B14" s="92" t="s">
        <v>9</v>
      </c>
      <c r="C14" s="92"/>
      <c r="D14" s="92"/>
      <c r="E14" s="1">
        <f>Служебный!A7</f>
        <v>17</v>
      </c>
      <c r="F14" s="1">
        <f>Служебный!B7</f>
        <v>15</v>
      </c>
      <c r="G14" s="10">
        <f t="shared" si="0"/>
        <v>-11.76470588235294</v>
      </c>
      <c r="H14" s="10">
        <f t="shared" si="18"/>
        <v>9.4444444444444446</v>
      </c>
      <c r="I14" s="15">
        <f t="shared" si="18"/>
        <v>6.756756756756757</v>
      </c>
      <c r="J14" s="65">
        <f t="shared" si="1"/>
        <v>2.6876876876876876</v>
      </c>
      <c r="K14" s="56">
        <f>Служебный!C7</f>
        <v>13</v>
      </c>
      <c r="L14" s="1">
        <f>Служебный!D7</f>
        <v>4</v>
      </c>
      <c r="M14" s="10">
        <f t="shared" si="2"/>
        <v>-69.230769230769226</v>
      </c>
      <c r="N14" s="10">
        <f t="shared" si="19"/>
        <v>21.666666666666668</v>
      </c>
      <c r="O14" s="35">
        <f t="shared" si="20"/>
        <v>5.4794520547945202</v>
      </c>
      <c r="P14" s="65">
        <f t="shared" si="3"/>
        <v>16.187214611872147</v>
      </c>
      <c r="Q14" s="56">
        <f>Служебный!E7</f>
        <v>2</v>
      </c>
      <c r="R14" s="1">
        <f>Служебный!F7</f>
        <v>4</v>
      </c>
      <c r="S14" s="10">
        <f t="shared" si="4"/>
        <v>100</v>
      </c>
      <c r="T14" s="10">
        <f t="shared" si="21"/>
        <v>7.4074074074074066</v>
      </c>
      <c r="U14" s="10">
        <f t="shared" si="22"/>
        <v>13.793103448275861</v>
      </c>
      <c r="V14" s="60">
        <f t="shared" si="5"/>
        <v>6.3856960408684547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25</v>
      </c>
      <c r="AA14" s="10">
        <f t="shared" si="24"/>
        <v>0</v>
      </c>
      <c r="AB14" s="60">
        <f t="shared" si="7"/>
        <v>25</v>
      </c>
      <c r="AC14" s="1">
        <f>Служебный!I7</f>
        <v>0</v>
      </c>
      <c r="AD14" s="1">
        <f>Служебный!J7</f>
        <v>4</v>
      </c>
      <c r="AE14" s="10">
        <f t="shared" si="8"/>
        <v>0</v>
      </c>
      <c r="AF14" s="10">
        <f t="shared" si="25"/>
        <v>0</v>
      </c>
      <c r="AG14" s="10">
        <f t="shared" si="26"/>
        <v>18.181818181818183</v>
      </c>
      <c r="AH14" s="60">
        <f t="shared" si="9"/>
        <v>18.181818181818183</v>
      </c>
      <c r="AI14" s="1">
        <f>Служебный!K7</f>
        <v>0</v>
      </c>
      <c r="AJ14" s="1">
        <f>Служебный!L7</f>
        <v>3</v>
      </c>
      <c r="AK14" s="10">
        <f t="shared" si="10"/>
        <v>0</v>
      </c>
      <c r="AL14" s="10">
        <f t="shared" si="27"/>
        <v>0</v>
      </c>
      <c r="AM14" s="10">
        <f t="shared" si="28"/>
        <v>6.5217391304347823</v>
      </c>
      <c r="AN14" s="60">
        <f t="shared" si="11"/>
        <v>6.5217391304347823</v>
      </c>
      <c r="AO14" s="1">
        <f>Служебный!M7</f>
        <v>0</v>
      </c>
      <c r="AP14" s="1">
        <f>Служебный!N7</f>
        <v>0</v>
      </c>
      <c r="AQ14" s="10">
        <f t="shared" si="12"/>
        <v>0</v>
      </c>
      <c r="AR14" s="10">
        <f t="shared" si="29"/>
        <v>0</v>
      </c>
      <c r="AS14" s="10">
        <f t="shared" si="30"/>
        <v>0</v>
      </c>
      <c r="AT14" s="60">
        <f t="shared" si="13"/>
        <v>0</v>
      </c>
      <c r="AU14" s="1">
        <f>Служебный!O7</f>
        <v>0</v>
      </c>
      <c r="AV14" s="1">
        <f>Служебный!P7</f>
        <v>0</v>
      </c>
      <c r="AW14" s="10">
        <f t="shared" si="14"/>
        <v>0</v>
      </c>
      <c r="AX14" s="10">
        <f t="shared" si="31"/>
        <v>0</v>
      </c>
      <c r="AY14" s="10">
        <f t="shared" si="32"/>
        <v>0</v>
      </c>
      <c r="AZ14" s="60">
        <f t="shared" si="15"/>
        <v>0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2"/>
      <c r="B15" s="92" t="s">
        <v>10</v>
      </c>
      <c r="C15" s="92"/>
      <c r="D15" s="92"/>
      <c r="E15" s="1">
        <f>Служебный!A8</f>
        <v>1</v>
      </c>
      <c r="F15" s="1">
        <f>Служебный!B8</f>
        <v>2</v>
      </c>
      <c r="G15" s="10">
        <f t="shared" si="0"/>
        <v>100</v>
      </c>
      <c r="H15" s="10">
        <f t="shared" si="18"/>
        <v>0.55555555555555558</v>
      </c>
      <c r="I15" s="15">
        <f t="shared" si="18"/>
        <v>0.90090090090090091</v>
      </c>
      <c r="J15" s="65">
        <f t="shared" si="1"/>
        <v>0.34534534534534533</v>
      </c>
      <c r="K15" s="56">
        <f>Служебный!C8</f>
        <v>0</v>
      </c>
      <c r="L15" s="1">
        <f>Служебный!D8</f>
        <v>1</v>
      </c>
      <c r="M15" s="10">
        <f t="shared" si="2"/>
        <v>0</v>
      </c>
      <c r="N15" s="10">
        <f t="shared" si="19"/>
        <v>0</v>
      </c>
      <c r="O15" s="35">
        <f t="shared" si="20"/>
        <v>1.3698630136986301</v>
      </c>
      <c r="P15" s="65">
        <f t="shared" si="3"/>
        <v>1.3698630136986301</v>
      </c>
      <c r="Q15" s="56">
        <f>Служебный!E8</f>
        <v>0</v>
      </c>
      <c r="R15" s="1">
        <f>Служебный!F8</f>
        <v>0</v>
      </c>
      <c r="S15" s="10">
        <f t="shared" si="4"/>
        <v>0</v>
      </c>
      <c r="T15" s="10">
        <f t="shared" si="21"/>
        <v>0</v>
      </c>
      <c r="U15" s="10">
        <f t="shared" si="22"/>
        <v>0</v>
      </c>
      <c r="V15" s="60">
        <f t="shared" si="5"/>
        <v>0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0</v>
      </c>
      <c r="AJ15" s="1">
        <f>Служебный!L8</f>
        <v>0</v>
      </c>
      <c r="AK15" s="10">
        <f t="shared" si="10"/>
        <v>0</v>
      </c>
      <c r="AL15" s="10">
        <f t="shared" si="27"/>
        <v>0</v>
      </c>
      <c r="AM15" s="10">
        <f t="shared" si="28"/>
        <v>0</v>
      </c>
      <c r="AN15" s="60">
        <f t="shared" si="11"/>
        <v>0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5.2631578947368416</v>
      </c>
      <c r="AT15" s="60">
        <f t="shared" si="13"/>
        <v>5.2631578947368416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6.25</v>
      </c>
      <c r="AY15" s="10">
        <f t="shared" si="32"/>
        <v>0</v>
      </c>
      <c r="AZ15" s="60">
        <f t="shared" si="15"/>
        <v>6.25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2"/>
      <c r="B16" s="92" t="s">
        <v>11</v>
      </c>
      <c r="C16" s="92"/>
      <c r="D16" s="92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2"/>
      <c r="B17" s="92" t="s">
        <v>12</v>
      </c>
      <c r="C17" s="92"/>
      <c r="D17" s="92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2"/>
      <c r="B18" s="93" t="s">
        <v>44</v>
      </c>
      <c r="C18" s="92" t="s">
        <v>13</v>
      </c>
      <c r="D18" s="92"/>
      <c r="E18" s="1">
        <f>Служебный!A11</f>
        <v>2</v>
      </c>
      <c r="F18" s="1">
        <f>Служебный!B11</f>
        <v>4</v>
      </c>
      <c r="G18" s="10">
        <f t="shared" si="0"/>
        <v>100</v>
      </c>
      <c r="H18" s="10">
        <f t="shared" si="18"/>
        <v>1.1111111111111112</v>
      </c>
      <c r="I18" s="15">
        <f t="shared" si="18"/>
        <v>1.8018018018018018</v>
      </c>
      <c r="J18" s="65">
        <f t="shared" si="1"/>
        <v>0.69069069069069067</v>
      </c>
      <c r="K18" s="56">
        <f>Служебный!C11</f>
        <v>1</v>
      </c>
      <c r="L18" s="1">
        <f>Служебный!D11</f>
        <v>1</v>
      </c>
      <c r="M18" s="10">
        <f t="shared" si="2"/>
        <v>0</v>
      </c>
      <c r="N18" s="10">
        <f t="shared" si="19"/>
        <v>1.6666666666666667</v>
      </c>
      <c r="O18" s="35">
        <f t="shared" si="20"/>
        <v>1.3698630136986301</v>
      </c>
      <c r="P18" s="65">
        <f t="shared" si="3"/>
        <v>0.29680365296803668</v>
      </c>
      <c r="Q18" s="56">
        <f>Служебный!E11</f>
        <v>0</v>
      </c>
      <c r="R18" s="1">
        <f>Служебный!F11</f>
        <v>0</v>
      </c>
      <c r="S18" s="10">
        <f t="shared" si="4"/>
        <v>0</v>
      </c>
      <c r="T18" s="10">
        <f t="shared" si="21"/>
        <v>0</v>
      </c>
      <c r="U18" s="10">
        <f t="shared" si="22"/>
        <v>0</v>
      </c>
      <c r="V18" s="60">
        <f t="shared" si="5"/>
        <v>0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1</v>
      </c>
      <c r="AJ18" s="1">
        <f>Служебный!L11</f>
        <v>1</v>
      </c>
      <c r="AK18" s="10">
        <f t="shared" si="10"/>
        <v>0</v>
      </c>
      <c r="AL18" s="10">
        <f t="shared" si="27"/>
        <v>4.5454545454545459</v>
      </c>
      <c r="AM18" s="10">
        <f t="shared" si="28"/>
        <v>2.1739130434782608</v>
      </c>
      <c r="AN18" s="60">
        <f t="shared" si="11"/>
        <v>2.3715415019762851</v>
      </c>
      <c r="AO18" s="1">
        <f>Служебный!M11</f>
        <v>0</v>
      </c>
      <c r="AP18" s="1">
        <f>Служебный!N11</f>
        <v>1</v>
      </c>
      <c r="AQ18" s="10">
        <f t="shared" si="12"/>
        <v>0</v>
      </c>
      <c r="AR18" s="10">
        <f t="shared" si="29"/>
        <v>0</v>
      </c>
      <c r="AS18" s="10">
        <f t="shared" si="30"/>
        <v>5.2631578947368416</v>
      </c>
      <c r="AT18" s="60">
        <f t="shared" si="13"/>
        <v>5.2631578947368416</v>
      </c>
      <c r="AU18" s="1">
        <f>Служебный!O11</f>
        <v>0</v>
      </c>
      <c r="AV18" s="1">
        <f>Служебный!P11</f>
        <v>0</v>
      </c>
      <c r="AW18" s="10">
        <f t="shared" si="14"/>
        <v>0</v>
      </c>
      <c r="AX18" s="10">
        <f t="shared" si="31"/>
        <v>0</v>
      </c>
      <c r="AY18" s="10">
        <f t="shared" si="32"/>
        <v>0</v>
      </c>
      <c r="AZ18" s="60">
        <f t="shared" si="15"/>
        <v>0</v>
      </c>
      <c r="BA18" s="1">
        <f>Служебный!Q11</f>
        <v>0</v>
      </c>
      <c r="BB18" s="1">
        <f>Служебный!R11</f>
        <v>1</v>
      </c>
      <c r="BC18" s="10">
        <f t="shared" si="16"/>
        <v>0</v>
      </c>
      <c r="BD18" s="10">
        <f t="shared" si="33"/>
        <v>0</v>
      </c>
      <c r="BE18" s="15">
        <f t="shared" si="34"/>
        <v>7.1428571428571423</v>
      </c>
      <c r="BF18" s="71">
        <f t="shared" si="17"/>
        <v>7.1428571428571423</v>
      </c>
    </row>
    <row r="19" spans="1:58" ht="18.75" customHeight="1" x14ac:dyDescent="0.25">
      <c r="A19" s="102"/>
      <c r="B19" s="93"/>
      <c r="C19" s="92" t="s">
        <v>14</v>
      </c>
      <c r="D19" s="92"/>
      <c r="E19" s="1">
        <f>Служебный!A12</f>
        <v>2</v>
      </c>
      <c r="F19" s="1">
        <f>Служебный!B12</f>
        <v>18</v>
      </c>
      <c r="G19" s="10">
        <f t="shared" si="0"/>
        <v>800</v>
      </c>
      <c r="H19" s="10">
        <f t="shared" si="18"/>
        <v>1.1111111111111112</v>
      </c>
      <c r="I19" s="15">
        <f t="shared" si="18"/>
        <v>8.1081081081081088</v>
      </c>
      <c r="J19" s="65">
        <f t="shared" si="1"/>
        <v>6.9969969969969981</v>
      </c>
      <c r="K19" s="56">
        <f>Служебный!C12</f>
        <v>0</v>
      </c>
      <c r="L19" s="1">
        <f>Служебный!D12</f>
        <v>2</v>
      </c>
      <c r="M19" s="10">
        <f t="shared" si="2"/>
        <v>0</v>
      </c>
      <c r="N19" s="10">
        <f t="shared" si="19"/>
        <v>0</v>
      </c>
      <c r="O19" s="35">
        <f t="shared" si="20"/>
        <v>2.7397260273972601</v>
      </c>
      <c r="P19" s="65">
        <f t="shared" si="3"/>
        <v>2.7397260273972601</v>
      </c>
      <c r="Q19" s="56">
        <f>Служебный!E12</f>
        <v>1</v>
      </c>
      <c r="R19" s="1">
        <f>Служебный!F12</f>
        <v>2</v>
      </c>
      <c r="S19" s="10">
        <f t="shared" si="4"/>
        <v>100</v>
      </c>
      <c r="T19" s="10">
        <f t="shared" si="21"/>
        <v>3.7037037037037033</v>
      </c>
      <c r="U19" s="10">
        <f t="shared" si="22"/>
        <v>6.8965517241379306</v>
      </c>
      <c r="V19" s="60">
        <f t="shared" si="5"/>
        <v>3.1928480204342273</v>
      </c>
      <c r="W19" s="1">
        <f>Служебный!G12</f>
        <v>0</v>
      </c>
      <c r="X19" s="1">
        <f>Служебный!H12</f>
        <v>0</v>
      </c>
      <c r="Y19" s="10">
        <f t="shared" si="6"/>
        <v>0</v>
      </c>
      <c r="Z19" s="10">
        <f t="shared" si="23"/>
        <v>0</v>
      </c>
      <c r="AA19" s="10">
        <f t="shared" si="24"/>
        <v>0</v>
      </c>
      <c r="AB19" s="60">
        <f t="shared" si="7"/>
        <v>0</v>
      </c>
      <c r="AC19" s="1">
        <f>Служебный!I12</f>
        <v>0</v>
      </c>
      <c r="AD19" s="1">
        <f>Служебный!J12</f>
        <v>0</v>
      </c>
      <c r="AE19" s="10">
        <f t="shared" si="8"/>
        <v>0</v>
      </c>
      <c r="AF19" s="10">
        <f t="shared" si="25"/>
        <v>0</v>
      </c>
      <c r="AG19" s="10">
        <f t="shared" si="26"/>
        <v>0</v>
      </c>
      <c r="AH19" s="60">
        <f t="shared" si="9"/>
        <v>0</v>
      </c>
      <c r="AI19" s="1">
        <f>Служебный!K12</f>
        <v>1</v>
      </c>
      <c r="AJ19" s="1">
        <f>Служебный!L12</f>
        <v>3</v>
      </c>
      <c r="AK19" s="10">
        <f t="shared" si="10"/>
        <v>200</v>
      </c>
      <c r="AL19" s="10">
        <f t="shared" si="27"/>
        <v>4.5454545454545459</v>
      </c>
      <c r="AM19" s="10">
        <f t="shared" si="28"/>
        <v>6.5217391304347823</v>
      </c>
      <c r="AN19" s="60">
        <f t="shared" si="11"/>
        <v>1.9762845849802364</v>
      </c>
      <c r="AO19" s="1">
        <f>Служебный!M12</f>
        <v>0</v>
      </c>
      <c r="AP19" s="1">
        <f>Служебный!N12</f>
        <v>2</v>
      </c>
      <c r="AQ19" s="10">
        <f t="shared" si="12"/>
        <v>0</v>
      </c>
      <c r="AR19" s="10">
        <f t="shared" si="29"/>
        <v>0</v>
      </c>
      <c r="AS19" s="10">
        <f t="shared" si="30"/>
        <v>10.526315789473683</v>
      </c>
      <c r="AT19" s="60">
        <f t="shared" si="13"/>
        <v>10.526315789473683</v>
      </c>
      <c r="AU19" s="1">
        <f>Служебный!O12</f>
        <v>0</v>
      </c>
      <c r="AV19" s="1">
        <f>Служебный!P12</f>
        <v>4</v>
      </c>
      <c r="AW19" s="10">
        <f t="shared" si="14"/>
        <v>0</v>
      </c>
      <c r="AX19" s="10">
        <f t="shared" si="31"/>
        <v>0</v>
      </c>
      <c r="AY19" s="10">
        <f t="shared" si="32"/>
        <v>22.222222222222221</v>
      </c>
      <c r="AZ19" s="60">
        <f t="shared" si="15"/>
        <v>22.222222222222221</v>
      </c>
      <c r="BA19" s="1">
        <f>Служебный!Q12</f>
        <v>0</v>
      </c>
      <c r="BB19" s="1">
        <f>Служебный!R12</f>
        <v>5</v>
      </c>
      <c r="BC19" s="10">
        <f t="shared" si="16"/>
        <v>0</v>
      </c>
      <c r="BD19" s="10">
        <f t="shared" si="33"/>
        <v>0</v>
      </c>
      <c r="BE19" s="15">
        <f t="shared" si="34"/>
        <v>35.714285714285715</v>
      </c>
      <c r="BF19" s="71">
        <f t="shared" si="17"/>
        <v>35.714285714285715</v>
      </c>
    </row>
    <row r="20" spans="1:58" ht="30" customHeight="1" x14ac:dyDescent="0.25">
      <c r="A20" s="102"/>
      <c r="B20" s="93" t="s">
        <v>45</v>
      </c>
      <c r="C20" s="93"/>
      <c r="D20" s="93"/>
      <c r="E20" s="1">
        <f>Служебный!A13</f>
        <v>0</v>
      </c>
      <c r="F20" s="1">
        <f>Служебный!B13</f>
        <v>1</v>
      </c>
      <c r="G20" s="10">
        <f t="shared" si="0"/>
        <v>0</v>
      </c>
      <c r="H20" s="10">
        <f t="shared" si="18"/>
        <v>0</v>
      </c>
      <c r="I20" s="15">
        <f t="shared" si="18"/>
        <v>0.45045045045045046</v>
      </c>
      <c r="J20" s="65">
        <f t="shared" si="1"/>
        <v>0.45045045045045046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0</v>
      </c>
      <c r="R20" s="1">
        <f>Служебный!F13</f>
        <v>0</v>
      </c>
      <c r="S20" s="10">
        <f t="shared" si="4"/>
        <v>0</v>
      </c>
      <c r="T20" s="10">
        <f t="shared" si="21"/>
        <v>0</v>
      </c>
      <c r="U20" s="10">
        <f t="shared" si="22"/>
        <v>0</v>
      </c>
      <c r="V20" s="60">
        <f t="shared" si="5"/>
        <v>0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0</v>
      </c>
      <c r="AJ20" s="1">
        <f>Служебный!L13</f>
        <v>0</v>
      </c>
      <c r="AK20" s="10">
        <f t="shared" si="10"/>
        <v>0</v>
      </c>
      <c r="AL20" s="10">
        <f t="shared" si="27"/>
        <v>0</v>
      </c>
      <c r="AM20" s="10">
        <f t="shared" si="28"/>
        <v>0</v>
      </c>
      <c r="AN20" s="60">
        <f t="shared" si="11"/>
        <v>0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0</v>
      </c>
      <c r="AV20" s="1">
        <f>Служебный!P13</f>
        <v>1</v>
      </c>
      <c r="AW20" s="10">
        <f t="shared" si="14"/>
        <v>0</v>
      </c>
      <c r="AX20" s="10">
        <f t="shared" si="31"/>
        <v>0</v>
      </c>
      <c r="AY20" s="10">
        <f t="shared" si="32"/>
        <v>5.5555555555555554</v>
      </c>
      <c r="AZ20" s="60">
        <f t="shared" si="15"/>
        <v>5.5555555555555554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2"/>
      <c r="B21" s="92" t="s">
        <v>15</v>
      </c>
      <c r="C21" s="92"/>
      <c r="D21" s="92"/>
      <c r="E21" s="1">
        <f>Служебный!A14</f>
        <v>30</v>
      </c>
      <c r="F21" s="1">
        <f>Служебный!B14</f>
        <v>53</v>
      </c>
      <c r="G21" s="10">
        <f t="shared" si="0"/>
        <v>76.666666666666671</v>
      </c>
      <c r="H21" s="10">
        <f t="shared" si="18"/>
        <v>16.666666666666664</v>
      </c>
      <c r="I21" s="15">
        <f t="shared" si="18"/>
        <v>23.873873873873876</v>
      </c>
      <c r="J21" s="65">
        <f t="shared" si="1"/>
        <v>7.2072072072072118</v>
      </c>
      <c r="K21" s="56">
        <f>Служебный!C14</f>
        <v>8</v>
      </c>
      <c r="L21" s="1">
        <f>Служебный!D14</f>
        <v>25</v>
      </c>
      <c r="M21" s="10">
        <f t="shared" si="2"/>
        <v>212.5</v>
      </c>
      <c r="N21" s="10">
        <f t="shared" si="19"/>
        <v>13.333333333333334</v>
      </c>
      <c r="O21" s="35">
        <f t="shared" si="20"/>
        <v>34.246575342465754</v>
      </c>
      <c r="P21" s="65">
        <f t="shared" si="3"/>
        <v>20.913242009132418</v>
      </c>
      <c r="Q21" s="56">
        <f>Служебный!E14</f>
        <v>7</v>
      </c>
      <c r="R21" s="1">
        <f>Служебный!F14</f>
        <v>7</v>
      </c>
      <c r="S21" s="10">
        <f t="shared" si="4"/>
        <v>0</v>
      </c>
      <c r="T21" s="10">
        <f t="shared" si="21"/>
        <v>25.925925925925924</v>
      </c>
      <c r="U21" s="10">
        <f t="shared" si="22"/>
        <v>24.137931034482758</v>
      </c>
      <c r="V21" s="60">
        <f t="shared" si="5"/>
        <v>1.7879948914431658</v>
      </c>
      <c r="W21" s="1">
        <f>Служебный!G14</f>
        <v>0</v>
      </c>
      <c r="X21" s="1">
        <f>Служебный!H14</f>
        <v>0</v>
      </c>
      <c r="Y21" s="10">
        <f t="shared" si="6"/>
        <v>0</v>
      </c>
      <c r="Z21" s="10">
        <f t="shared" si="23"/>
        <v>0</v>
      </c>
      <c r="AA21" s="10">
        <f t="shared" si="24"/>
        <v>0</v>
      </c>
      <c r="AB21" s="60">
        <f t="shared" si="7"/>
        <v>0</v>
      </c>
      <c r="AC21" s="1">
        <f>Служебный!I14</f>
        <v>1</v>
      </c>
      <c r="AD21" s="1">
        <f>Служебный!J14</f>
        <v>6</v>
      </c>
      <c r="AE21" s="10">
        <f t="shared" si="8"/>
        <v>500</v>
      </c>
      <c r="AF21" s="10">
        <f t="shared" si="25"/>
        <v>5.5555555555555554</v>
      </c>
      <c r="AG21" s="10">
        <f t="shared" si="26"/>
        <v>27.27272727272727</v>
      </c>
      <c r="AH21" s="60">
        <f t="shared" si="9"/>
        <v>21.717171717171716</v>
      </c>
      <c r="AI21" s="1">
        <f>Служебный!K14</f>
        <v>3</v>
      </c>
      <c r="AJ21" s="1">
        <f>Служебный!L14</f>
        <v>10</v>
      </c>
      <c r="AK21" s="10">
        <f t="shared" si="10"/>
        <v>233.33333333333334</v>
      </c>
      <c r="AL21" s="10">
        <f t="shared" si="27"/>
        <v>13.636363636363635</v>
      </c>
      <c r="AM21" s="10">
        <f t="shared" si="28"/>
        <v>21.739130434782609</v>
      </c>
      <c r="AN21" s="60">
        <f t="shared" si="11"/>
        <v>8.1027667984189744</v>
      </c>
      <c r="AO21" s="1">
        <f>Служебный!M14</f>
        <v>8</v>
      </c>
      <c r="AP21" s="1">
        <f>Служебный!N14</f>
        <v>2</v>
      </c>
      <c r="AQ21" s="10">
        <f t="shared" si="12"/>
        <v>-75</v>
      </c>
      <c r="AR21" s="10">
        <f t="shared" si="29"/>
        <v>42.105263157894733</v>
      </c>
      <c r="AS21" s="10">
        <f t="shared" si="30"/>
        <v>10.526315789473683</v>
      </c>
      <c r="AT21" s="60">
        <f t="shared" si="13"/>
        <v>31.578947368421048</v>
      </c>
      <c r="AU21" s="1">
        <f>Служебный!O14</f>
        <v>0</v>
      </c>
      <c r="AV21" s="1">
        <f>Служебный!P14</f>
        <v>1</v>
      </c>
      <c r="AW21" s="10">
        <f t="shared" si="14"/>
        <v>0</v>
      </c>
      <c r="AX21" s="10">
        <f t="shared" si="31"/>
        <v>0</v>
      </c>
      <c r="AY21" s="10">
        <f t="shared" si="32"/>
        <v>5.5555555555555554</v>
      </c>
      <c r="AZ21" s="60">
        <f t="shared" si="15"/>
        <v>5.5555555555555554</v>
      </c>
      <c r="BA21" s="1">
        <f>Служебный!Q14</f>
        <v>3</v>
      </c>
      <c r="BB21" s="1">
        <f>Служебный!R14</f>
        <v>2</v>
      </c>
      <c r="BC21" s="10">
        <f t="shared" si="16"/>
        <v>-33.333333333333329</v>
      </c>
      <c r="BD21" s="10">
        <f t="shared" si="33"/>
        <v>23.076923076923077</v>
      </c>
      <c r="BE21" s="15">
        <f t="shared" si="34"/>
        <v>14.285714285714285</v>
      </c>
      <c r="BF21" s="71">
        <f t="shared" si="17"/>
        <v>8.791208791208792</v>
      </c>
    </row>
    <row r="22" spans="1:58" ht="18.75" customHeight="1" thickBot="1" x14ac:dyDescent="0.3">
      <c r="A22" s="139"/>
      <c r="B22" s="6" t="s">
        <v>16</v>
      </c>
      <c r="C22" s="115" t="s">
        <v>17</v>
      </c>
      <c r="D22" s="115"/>
      <c r="E22" s="6">
        <f>Служебный!A15</f>
        <v>17</v>
      </c>
      <c r="F22" s="6">
        <f>Служебный!B15</f>
        <v>14</v>
      </c>
      <c r="G22" s="11">
        <f t="shared" si="0"/>
        <v>-17.647058823529413</v>
      </c>
      <c r="H22" s="11">
        <f t="shared" si="18"/>
        <v>9.4444444444444446</v>
      </c>
      <c r="I22" s="16">
        <f t="shared" si="18"/>
        <v>6.3063063063063058</v>
      </c>
      <c r="J22" s="66">
        <f t="shared" si="1"/>
        <v>3.1381381381381388</v>
      </c>
      <c r="K22" s="57">
        <f>Служебный!C15</f>
        <v>1</v>
      </c>
      <c r="L22" s="6">
        <f>Служебный!D15</f>
        <v>6</v>
      </c>
      <c r="M22" s="11">
        <f t="shared" si="2"/>
        <v>500</v>
      </c>
      <c r="N22" s="11">
        <f t="shared" si="19"/>
        <v>1.6666666666666667</v>
      </c>
      <c r="O22" s="38">
        <f t="shared" si="20"/>
        <v>8.2191780821917799</v>
      </c>
      <c r="P22" s="66">
        <f t="shared" si="3"/>
        <v>6.552511415525113</v>
      </c>
      <c r="Q22" s="57">
        <f>Служебный!E15</f>
        <v>4</v>
      </c>
      <c r="R22" s="6">
        <f>Служебный!F15</f>
        <v>3</v>
      </c>
      <c r="S22" s="11">
        <f t="shared" si="4"/>
        <v>-25</v>
      </c>
      <c r="T22" s="11">
        <f t="shared" si="21"/>
        <v>14.814814814814813</v>
      </c>
      <c r="U22" s="11">
        <f t="shared" si="22"/>
        <v>10.344827586206897</v>
      </c>
      <c r="V22" s="72">
        <f t="shared" si="5"/>
        <v>4.4699872286079163</v>
      </c>
      <c r="W22" s="6">
        <f>Служебный!G15</f>
        <v>0</v>
      </c>
      <c r="X22" s="6">
        <f>Служебный!H15</f>
        <v>0</v>
      </c>
      <c r="Y22" s="11">
        <f t="shared" si="6"/>
        <v>0</v>
      </c>
      <c r="Z22" s="11">
        <f t="shared" si="23"/>
        <v>0</v>
      </c>
      <c r="AA22" s="11">
        <f t="shared" si="24"/>
        <v>0</v>
      </c>
      <c r="AB22" s="72">
        <f t="shared" si="7"/>
        <v>0</v>
      </c>
      <c r="AC22" s="6">
        <f>Служебный!I15</f>
        <v>0</v>
      </c>
      <c r="AD22" s="6">
        <f>Служебный!J15</f>
        <v>0</v>
      </c>
      <c r="AE22" s="11">
        <f t="shared" si="8"/>
        <v>0</v>
      </c>
      <c r="AF22" s="11">
        <f t="shared" si="25"/>
        <v>0</v>
      </c>
      <c r="AG22" s="11">
        <f t="shared" si="26"/>
        <v>0</v>
      </c>
      <c r="AH22" s="72">
        <f t="shared" si="9"/>
        <v>0</v>
      </c>
      <c r="AI22" s="6">
        <f>Служебный!K15</f>
        <v>3</v>
      </c>
      <c r="AJ22" s="6">
        <f>Служебный!L15</f>
        <v>4</v>
      </c>
      <c r="AK22" s="11">
        <f t="shared" si="10"/>
        <v>33.333333333333329</v>
      </c>
      <c r="AL22" s="11">
        <f t="shared" si="27"/>
        <v>13.636363636363635</v>
      </c>
      <c r="AM22" s="11">
        <f t="shared" si="28"/>
        <v>8.695652173913043</v>
      </c>
      <c r="AN22" s="72">
        <f t="shared" si="11"/>
        <v>4.9407114624505919</v>
      </c>
      <c r="AO22" s="6">
        <f>Служебный!M15</f>
        <v>6</v>
      </c>
      <c r="AP22" s="6">
        <f>Служебный!N15</f>
        <v>1</v>
      </c>
      <c r="AQ22" s="11">
        <f t="shared" si="12"/>
        <v>-83.333333333333343</v>
      </c>
      <c r="AR22" s="11">
        <f t="shared" si="29"/>
        <v>31.578947368421051</v>
      </c>
      <c r="AS22" s="11">
        <f t="shared" si="30"/>
        <v>5.2631578947368416</v>
      </c>
      <c r="AT22" s="72">
        <f t="shared" si="13"/>
        <v>26.315789473684209</v>
      </c>
      <c r="AU22" s="6">
        <f>Служебный!O15</f>
        <v>0</v>
      </c>
      <c r="AV22" s="6">
        <f>Служебный!P15</f>
        <v>0</v>
      </c>
      <c r="AW22" s="11">
        <f t="shared" si="14"/>
        <v>0</v>
      </c>
      <c r="AX22" s="11">
        <f t="shared" si="31"/>
        <v>0</v>
      </c>
      <c r="AY22" s="11">
        <f t="shared" si="32"/>
        <v>0</v>
      </c>
      <c r="AZ22" s="72">
        <f t="shared" si="15"/>
        <v>0</v>
      </c>
      <c r="BA22" s="6">
        <f>Служебный!Q15</f>
        <v>3</v>
      </c>
      <c r="BB22" s="6">
        <f>Служебный!R15</f>
        <v>0</v>
      </c>
      <c r="BC22" s="11">
        <f t="shared" si="16"/>
        <v>-100</v>
      </c>
      <c r="BD22" s="11">
        <f t="shared" si="33"/>
        <v>23.076923076923077</v>
      </c>
      <c r="BE22" s="16">
        <f t="shared" si="34"/>
        <v>0</v>
      </c>
      <c r="BF22" s="73">
        <f t="shared" si="17"/>
        <v>23.076923076923077</v>
      </c>
    </row>
    <row r="23" spans="1:58" ht="18.75" customHeight="1" x14ac:dyDescent="0.25">
      <c r="A23" s="96" t="s">
        <v>43</v>
      </c>
      <c r="B23" s="97"/>
      <c r="C23" s="105" t="s">
        <v>18</v>
      </c>
      <c r="D23" s="105"/>
      <c r="E23" s="31">
        <f>Служебный!A40</f>
        <v>2</v>
      </c>
      <c r="F23" s="31">
        <f>Служебный!B40</f>
        <v>5</v>
      </c>
      <c r="G23" s="32">
        <f t="shared" si="0"/>
        <v>150</v>
      </c>
      <c r="H23" s="32">
        <f>IFERROR(E23/E$51*100,0)</f>
        <v>1.834862385321101</v>
      </c>
      <c r="I23" s="33">
        <f>IFERROR(F23/F$51*100,0)</f>
        <v>3.9370078740157481</v>
      </c>
      <c r="J23" s="64">
        <f t="shared" si="1"/>
        <v>2.1021454886946471</v>
      </c>
      <c r="K23" s="55">
        <f>Служебный!C40</f>
        <v>0</v>
      </c>
      <c r="L23" s="31">
        <f>Служебный!D40</f>
        <v>2</v>
      </c>
      <c r="M23" s="32">
        <f t="shared" si="2"/>
        <v>0</v>
      </c>
      <c r="N23" s="32">
        <f>IFERROR(K23/K$51*100,0)</f>
        <v>0</v>
      </c>
      <c r="O23" s="37">
        <f>IFERROR(L23/L$51*100,0)</f>
        <v>5.4054054054054053</v>
      </c>
      <c r="P23" s="64">
        <f t="shared" si="3"/>
        <v>5.4054054054054053</v>
      </c>
      <c r="Q23" s="55">
        <f>Служебный!E40</f>
        <v>0</v>
      </c>
      <c r="R23" s="31">
        <f>Служебный!F40</f>
        <v>0</v>
      </c>
      <c r="S23" s="32">
        <f t="shared" si="4"/>
        <v>0</v>
      </c>
      <c r="T23" s="32">
        <f>IFERROR(Q23/Q$51*100,0)</f>
        <v>0</v>
      </c>
      <c r="U23" s="32">
        <f>IFERROR(R23/R$51*100,0)</f>
        <v>0</v>
      </c>
      <c r="V23" s="74">
        <f t="shared" si="5"/>
        <v>0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1</v>
      </c>
      <c r="AE23" s="32">
        <f t="shared" si="8"/>
        <v>0</v>
      </c>
      <c r="AF23" s="32">
        <f>IFERROR(AC23/AC$51*100,0)</f>
        <v>0</v>
      </c>
      <c r="AG23" s="32">
        <f>IFERROR(AD23/AD$51*100,0)</f>
        <v>8.3333333333333321</v>
      </c>
      <c r="AH23" s="74">
        <f t="shared" si="9"/>
        <v>8.3333333333333321</v>
      </c>
      <c r="AI23" s="31">
        <f>Служебный!K40</f>
        <v>2</v>
      </c>
      <c r="AJ23" s="31">
        <f>Служебный!L40</f>
        <v>2</v>
      </c>
      <c r="AK23" s="32">
        <f t="shared" si="10"/>
        <v>0</v>
      </c>
      <c r="AL23" s="32">
        <f>IFERROR(AI23/AI$51*100,0)</f>
        <v>11.111111111111111</v>
      </c>
      <c r="AM23" s="32">
        <f>IFERROR(AJ23/AJ$51*100,0)</f>
        <v>6.0606060606060606</v>
      </c>
      <c r="AN23" s="74">
        <f t="shared" si="11"/>
        <v>5.0505050505050502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0</v>
      </c>
      <c r="BC23" s="32">
        <f t="shared" si="16"/>
        <v>0</v>
      </c>
      <c r="BD23" s="32">
        <f>IFERROR(BA23/BA$51*100,0)</f>
        <v>0</v>
      </c>
      <c r="BE23" s="33">
        <f>IFERROR(BB23/BB$51*100,0)</f>
        <v>0</v>
      </c>
      <c r="BF23" s="75">
        <f t="shared" si="17"/>
        <v>0</v>
      </c>
    </row>
    <row r="24" spans="1:58" ht="18.75" customHeight="1" x14ac:dyDescent="0.25">
      <c r="A24" s="98"/>
      <c r="B24" s="99"/>
      <c r="C24" s="92" t="s">
        <v>46</v>
      </c>
      <c r="D24" s="92"/>
      <c r="E24" s="1">
        <f>Служебный!A41</f>
        <v>55</v>
      </c>
      <c r="F24" s="1">
        <f>Служебный!B41</f>
        <v>73</v>
      </c>
      <c r="G24" s="10">
        <f t="shared" si="0"/>
        <v>32.727272727272727</v>
      </c>
      <c r="H24" s="10">
        <f t="shared" ref="H24:I29" si="35">IFERROR(E24/E$51*100,0)</f>
        <v>50.458715596330272</v>
      </c>
      <c r="I24" s="15">
        <f t="shared" si="35"/>
        <v>57.480314960629919</v>
      </c>
      <c r="J24" s="65">
        <f t="shared" si="1"/>
        <v>7.0215993642996466</v>
      </c>
      <c r="K24" s="56">
        <f>Служебный!C41</f>
        <v>11</v>
      </c>
      <c r="L24" s="1">
        <f>Служебный!D41</f>
        <v>21</v>
      </c>
      <c r="M24" s="10">
        <f t="shared" si="2"/>
        <v>90.909090909090907</v>
      </c>
      <c r="N24" s="10">
        <f t="shared" ref="N24:N29" si="36">IFERROR(K24/K$51*100,0)</f>
        <v>34.375</v>
      </c>
      <c r="O24" s="35">
        <f t="shared" ref="O24:O29" si="37">IFERROR(L24/L$51*100,0)</f>
        <v>56.756756756756758</v>
      </c>
      <c r="P24" s="65">
        <f t="shared" si="3"/>
        <v>22.381756756756758</v>
      </c>
      <c r="Q24" s="56">
        <f>Служебный!E41</f>
        <v>3</v>
      </c>
      <c r="R24" s="1">
        <f>Служебный!F41</f>
        <v>6</v>
      </c>
      <c r="S24" s="10">
        <f t="shared" si="4"/>
        <v>100</v>
      </c>
      <c r="T24" s="10">
        <f t="shared" ref="T24:T29" si="38">IFERROR(Q24/Q$51*100,0)</f>
        <v>21.428571428571427</v>
      </c>
      <c r="U24" s="10">
        <f t="shared" ref="U24:U29" si="39">IFERROR(R24/R$51*100,0)</f>
        <v>40</v>
      </c>
      <c r="V24" s="60">
        <f t="shared" si="5"/>
        <v>18.571428571428573</v>
      </c>
      <c r="W24" s="1">
        <f>Служебный!G41</f>
        <v>2</v>
      </c>
      <c r="X24" s="1">
        <f>Служебный!H41</f>
        <v>1</v>
      </c>
      <c r="Y24" s="10">
        <f t="shared" si="6"/>
        <v>-50</v>
      </c>
      <c r="Z24" s="10">
        <f t="shared" ref="Z24:Z29" si="40">IFERROR(W24/W$51*100,0)</f>
        <v>100</v>
      </c>
      <c r="AA24" s="10">
        <f t="shared" ref="AA24:AA29" si="41">IFERROR(X24/X$51*100,0)</f>
        <v>100</v>
      </c>
      <c r="AB24" s="60">
        <f t="shared" si="7"/>
        <v>0</v>
      </c>
      <c r="AC24" s="1">
        <f>Служебный!I41</f>
        <v>4</v>
      </c>
      <c r="AD24" s="1">
        <f>Служебный!J41</f>
        <v>10</v>
      </c>
      <c r="AE24" s="10">
        <f t="shared" si="8"/>
        <v>150</v>
      </c>
      <c r="AF24" s="10">
        <f t="shared" ref="AF24:AF29" si="42">IFERROR(AC24/AC$51*100,0)</f>
        <v>50</v>
      </c>
      <c r="AG24" s="10">
        <f t="shared" ref="AG24:AG29" si="43">IFERROR(AD24/AD$51*100,0)</f>
        <v>83.333333333333343</v>
      </c>
      <c r="AH24" s="60">
        <f t="shared" si="9"/>
        <v>33.333333333333343</v>
      </c>
      <c r="AI24" s="1">
        <f>Служебный!K41</f>
        <v>12</v>
      </c>
      <c r="AJ24" s="1">
        <f>Служебный!L41</f>
        <v>13</v>
      </c>
      <c r="AK24" s="10">
        <f t="shared" si="10"/>
        <v>8.3333333333333321</v>
      </c>
      <c r="AL24" s="10">
        <f t="shared" ref="AL24:AL29" si="44">IFERROR(AI24/AI$51*100,0)</f>
        <v>66.666666666666657</v>
      </c>
      <c r="AM24" s="10">
        <f t="shared" ref="AM24:AM29" si="45">IFERROR(AJ24/AJ$51*100,0)</f>
        <v>39.393939393939391</v>
      </c>
      <c r="AN24" s="60">
        <f t="shared" si="11"/>
        <v>27.272727272727266</v>
      </c>
      <c r="AO24" s="1">
        <f>Служебный!M41</f>
        <v>6</v>
      </c>
      <c r="AP24" s="1">
        <f>Служебный!N41</f>
        <v>8</v>
      </c>
      <c r="AQ24" s="10">
        <f t="shared" si="12"/>
        <v>33.333333333333329</v>
      </c>
      <c r="AR24" s="10">
        <f t="shared" ref="AR24:AR29" si="46">IFERROR(AO24/AO$51*100,0)</f>
        <v>60</v>
      </c>
      <c r="AS24" s="10">
        <f t="shared" ref="AS24:AS29" si="47">IFERROR(AP24/AP$51*100,0)</f>
        <v>66.666666666666657</v>
      </c>
      <c r="AT24" s="60">
        <f t="shared" si="13"/>
        <v>6.6666666666666572</v>
      </c>
      <c r="AU24" s="1">
        <f>Служебный!O41</f>
        <v>11</v>
      </c>
      <c r="AV24" s="1">
        <f>Служебный!P41</f>
        <v>7</v>
      </c>
      <c r="AW24" s="10">
        <f t="shared" si="14"/>
        <v>-36.363636363636367</v>
      </c>
      <c r="AX24" s="10">
        <f t="shared" ref="AX24:AX29" si="48">IFERROR(AU24/AU$51*100,0)</f>
        <v>84.615384615384613</v>
      </c>
      <c r="AY24" s="10">
        <f t="shared" ref="AY24:AY29" si="49">IFERROR(AV24/AV$51*100,0)</f>
        <v>70</v>
      </c>
      <c r="AZ24" s="60">
        <f t="shared" si="15"/>
        <v>14.615384615384613</v>
      </c>
      <c r="BA24" s="1">
        <f>Служебный!Q41</f>
        <v>6</v>
      </c>
      <c r="BB24" s="1">
        <f>Служебный!R41</f>
        <v>7</v>
      </c>
      <c r="BC24" s="10">
        <f t="shared" si="16"/>
        <v>16.666666666666664</v>
      </c>
      <c r="BD24" s="10">
        <f t="shared" ref="BD24:BD29" si="50">IFERROR(BA24/BA$51*100,0)</f>
        <v>50</v>
      </c>
      <c r="BE24" s="15">
        <f t="shared" ref="BE24:BE29" si="51">IFERROR(BB24/BB$51*100,0)</f>
        <v>100</v>
      </c>
      <c r="BF24" s="71">
        <f t="shared" si="17"/>
        <v>50</v>
      </c>
    </row>
    <row r="25" spans="1:58" ht="18.75" customHeight="1" x14ac:dyDescent="0.25">
      <c r="A25" s="98"/>
      <c r="B25" s="99"/>
      <c r="C25" s="92" t="s">
        <v>19</v>
      </c>
      <c r="D25" s="92"/>
      <c r="E25" s="1">
        <f>Служебный!A42</f>
        <v>0</v>
      </c>
      <c r="F25" s="1">
        <f>Служебный!B42</f>
        <v>2</v>
      </c>
      <c r="G25" s="10">
        <f t="shared" si="0"/>
        <v>0</v>
      </c>
      <c r="H25" s="10">
        <f t="shared" si="35"/>
        <v>0</v>
      </c>
      <c r="I25" s="15">
        <f t="shared" si="35"/>
        <v>1.5748031496062991</v>
      </c>
      <c r="J25" s="65">
        <f t="shared" si="1"/>
        <v>1.5748031496062991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13.333333333333334</v>
      </c>
      <c r="V25" s="60">
        <f t="shared" si="5"/>
        <v>13.333333333333334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8"/>
      <c r="B26" s="99"/>
      <c r="C26" s="92" t="s">
        <v>20</v>
      </c>
      <c r="D26" s="92"/>
      <c r="E26" s="1">
        <f>Служебный!A43</f>
        <v>4</v>
      </c>
      <c r="F26" s="1">
        <f>Служебный!B43</f>
        <v>0</v>
      </c>
      <c r="G26" s="10">
        <f t="shared" si="0"/>
        <v>-100</v>
      </c>
      <c r="H26" s="10">
        <f t="shared" si="35"/>
        <v>3.669724770642202</v>
      </c>
      <c r="I26" s="15">
        <f t="shared" si="35"/>
        <v>0</v>
      </c>
      <c r="J26" s="65">
        <f t="shared" si="1"/>
        <v>3.669724770642202</v>
      </c>
      <c r="K26" s="56">
        <f>Служебный!C43</f>
        <v>1</v>
      </c>
      <c r="L26" s="1">
        <f>Служебный!D43</f>
        <v>0</v>
      </c>
      <c r="M26" s="10">
        <f t="shared" si="2"/>
        <v>-100</v>
      </c>
      <c r="N26" s="10">
        <f t="shared" si="36"/>
        <v>3.125</v>
      </c>
      <c r="O26" s="35">
        <f t="shared" si="37"/>
        <v>0</v>
      </c>
      <c r="P26" s="65">
        <f t="shared" si="3"/>
        <v>3.125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1</v>
      </c>
      <c r="AJ26" s="1">
        <f>Служебный!L43</f>
        <v>0</v>
      </c>
      <c r="AK26" s="10">
        <f t="shared" si="10"/>
        <v>-100</v>
      </c>
      <c r="AL26" s="10">
        <f t="shared" si="44"/>
        <v>5.5555555555555554</v>
      </c>
      <c r="AM26" s="10">
        <f t="shared" si="45"/>
        <v>0</v>
      </c>
      <c r="AN26" s="60">
        <f t="shared" si="11"/>
        <v>5.5555555555555554</v>
      </c>
      <c r="AO26" s="1">
        <f>Служебный!M43</f>
        <v>0</v>
      </c>
      <c r="AP26" s="1">
        <f>Служебный!N43</f>
        <v>0</v>
      </c>
      <c r="AQ26" s="10">
        <f t="shared" si="12"/>
        <v>0</v>
      </c>
      <c r="AR26" s="10">
        <f t="shared" si="46"/>
        <v>0</v>
      </c>
      <c r="AS26" s="10">
        <f t="shared" si="47"/>
        <v>0</v>
      </c>
      <c r="AT26" s="60">
        <f t="shared" si="13"/>
        <v>0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7.6923076923076925</v>
      </c>
      <c r="AY26" s="10">
        <f t="shared" si="49"/>
        <v>0</v>
      </c>
      <c r="AZ26" s="60">
        <f t="shared" si="15"/>
        <v>7.6923076923076925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8.3333333333333321</v>
      </c>
      <c r="BE26" s="15">
        <f t="shared" si="51"/>
        <v>0</v>
      </c>
      <c r="BF26" s="71">
        <f t="shared" si="17"/>
        <v>8.3333333333333321</v>
      </c>
    </row>
    <row r="27" spans="1:58" ht="18.75" customHeight="1" x14ac:dyDescent="0.25">
      <c r="A27" s="98"/>
      <c r="B27" s="99"/>
      <c r="C27" s="92" t="s">
        <v>21</v>
      </c>
      <c r="D27" s="92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8"/>
      <c r="B28" s="99"/>
      <c r="C28" s="99" t="s">
        <v>22</v>
      </c>
      <c r="D28" s="1" t="s">
        <v>23</v>
      </c>
      <c r="E28" s="1">
        <f>Служебный!A45</f>
        <v>62</v>
      </c>
      <c r="F28" s="1">
        <f>Служебный!B45</f>
        <v>73</v>
      </c>
      <c r="G28" s="10">
        <f t="shared" si="0"/>
        <v>17.741935483870968</v>
      </c>
      <c r="H28" s="10">
        <f t="shared" si="35"/>
        <v>56.88073394495413</v>
      </c>
      <c r="I28" s="15">
        <f t="shared" si="35"/>
        <v>57.480314960629919</v>
      </c>
      <c r="J28" s="65">
        <f t="shared" si="1"/>
        <v>0.59958101567578836</v>
      </c>
      <c r="K28" s="56">
        <f>Служебный!C45</f>
        <v>10</v>
      </c>
      <c r="L28" s="1">
        <f>Служебный!D45</f>
        <v>18</v>
      </c>
      <c r="M28" s="10">
        <f t="shared" si="2"/>
        <v>80</v>
      </c>
      <c r="N28" s="10">
        <f t="shared" si="36"/>
        <v>31.25</v>
      </c>
      <c r="O28" s="35">
        <f t="shared" si="37"/>
        <v>48.648648648648653</v>
      </c>
      <c r="P28" s="65">
        <f t="shared" si="3"/>
        <v>17.398648648648653</v>
      </c>
      <c r="Q28" s="56">
        <f>Служебный!E45</f>
        <v>10</v>
      </c>
      <c r="R28" s="1">
        <f>Служебный!F45</f>
        <v>11</v>
      </c>
      <c r="S28" s="10">
        <f t="shared" si="4"/>
        <v>10</v>
      </c>
      <c r="T28" s="10">
        <f t="shared" si="38"/>
        <v>71.428571428571431</v>
      </c>
      <c r="U28" s="10">
        <f t="shared" si="39"/>
        <v>73.333333333333329</v>
      </c>
      <c r="V28" s="60">
        <f t="shared" si="5"/>
        <v>1.904761904761898</v>
      </c>
      <c r="W28" s="1">
        <f>Служебный!G45</f>
        <v>2</v>
      </c>
      <c r="X28" s="1">
        <f>Служебный!H45</f>
        <v>0</v>
      </c>
      <c r="Y28" s="10">
        <f t="shared" si="6"/>
        <v>-100</v>
      </c>
      <c r="Z28" s="10">
        <f t="shared" si="40"/>
        <v>100</v>
      </c>
      <c r="AA28" s="10">
        <f t="shared" si="41"/>
        <v>0</v>
      </c>
      <c r="AB28" s="60">
        <f t="shared" si="7"/>
        <v>100</v>
      </c>
      <c r="AC28" s="1">
        <f>Служебный!I45</f>
        <v>6</v>
      </c>
      <c r="AD28" s="1">
        <f>Служебный!J45</f>
        <v>11</v>
      </c>
      <c r="AE28" s="10">
        <f t="shared" si="8"/>
        <v>83.333333333333343</v>
      </c>
      <c r="AF28" s="10">
        <f t="shared" si="42"/>
        <v>75</v>
      </c>
      <c r="AG28" s="10">
        <f t="shared" si="43"/>
        <v>91.666666666666657</v>
      </c>
      <c r="AH28" s="60">
        <f t="shared" si="9"/>
        <v>16.666666666666657</v>
      </c>
      <c r="AI28" s="1">
        <f>Служебный!K45</f>
        <v>12</v>
      </c>
      <c r="AJ28" s="1">
        <f>Служебный!L45</f>
        <v>18</v>
      </c>
      <c r="AK28" s="10">
        <f t="shared" si="10"/>
        <v>50</v>
      </c>
      <c r="AL28" s="10">
        <f t="shared" si="44"/>
        <v>66.666666666666657</v>
      </c>
      <c r="AM28" s="10">
        <f t="shared" si="45"/>
        <v>54.54545454545454</v>
      </c>
      <c r="AN28" s="60">
        <f t="shared" si="11"/>
        <v>12.121212121212118</v>
      </c>
      <c r="AO28" s="1">
        <f>Служебный!M45</f>
        <v>4</v>
      </c>
      <c r="AP28" s="1">
        <f>Служебный!N45</f>
        <v>3</v>
      </c>
      <c r="AQ28" s="10">
        <f t="shared" si="12"/>
        <v>-25</v>
      </c>
      <c r="AR28" s="10">
        <f t="shared" si="46"/>
        <v>40</v>
      </c>
      <c r="AS28" s="10">
        <f t="shared" si="47"/>
        <v>25</v>
      </c>
      <c r="AT28" s="60">
        <f t="shared" si="13"/>
        <v>15</v>
      </c>
      <c r="AU28" s="1">
        <f>Служебный!O45</f>
        <v>8</v>
      </c>
      <c r="AV28" s="1">
        <f>Служебный!P45</f>
        <v>6</v>
      </c>
      <c r="AW28" s="10">
        <f t="shared" si="14"/>
        <v>-25</v>
      </c>
      <c r="AX28" s="10">
        <f t="shared" si="48"/>
        <v>61.53846153846154</v>
      </c>
      <c r="AY28" s="10">
        <f t="shared" si="49"/>
        <v>60</v>
      </c>
      <c r="AZ28" s="60">
        <f t="shared" si="15"/>
        <v>1.5384615384615401</v>
      </c>
      <c r="BA28" s="1">
        <f>Служебный!Q45</f>
        <v>10</v>
      </c>
      <c r="BB28" s="1">
        <f>Служебный!R45</f>
        <v>6</v>
      </c>
      <c r="BC28" s="10">
        <f t="shared" si="16"/>
        <v>-40</v>
      </c>
      <c r="BD28" s="10">
        <f t="shared" si="50"/>
        <v>83.333333333333343</v>
      </c>
      <c r="BE28" s="15">
        <f t="shared" si="51"/>
        <v>85.714285714285708</v>
      </c>
      <c r="BF28" s="71">
        <f t="shared" si="17"/>
        <v>2.3809523809523654</v>
      </c>
    </row>
    <row r="29" spans="1:58" ht="18.75" customHeight="1" thickBot="1" x14ac:dyDescent="0.3">
      <c r="A29" s="100"/>
      <c r="B29" s="101"/>
      <c r="C29" s="101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09" t="s">
        <v>25</v>
      </c>
      <c r="B30" s="110"/>
      <c r="C30" s="110"/>
      <c r="D30" s="110"/>
      <c r="E30" s="28">
        <f>Служебный!A16</f>
        <v>2</v>
      </c>
      <c r="F30" s="28">
        <f>Служебный!B16</f>
        <v>3</v>
      </c>
      <c r="G30" s="29">
        <f t="shared" si="0"/>
        <v>50</v>
      </c>
      <c r="H30" s="29">
        <f>IFERROR(E30/E$8*100,0)</f>
        <v>1.1111111111111112</v>
      </c>
      <c r="I30" s="30">
        <f>IFERROR(F30/F$8*100,0)</f>
        <v>1.3513513513513513</v>
      </c>
      <c r="J30" s="69">
        <f t="shared" si="1"/>
        <v>0.24024024024024015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1</v>
      </c>
      <c r="R30" s="28">
        <f>Служебный!F16</f>
        <v>0</v>
      </c>
      <c r="S30" s="29">
        <f t="shared" si="4"/>
        <v>-100</v>
      </c>
      <c r="T30" s="29">
        <f>IFERROR(Q30/Q$8*100,0)</f>
        <v>3.7037037037037033</v>
      </c>
      <c r="U30" s="29">
        <f>IFERROR(R30/R$8*100,0)</f>
        <v>0</v>
      </c>
      <c r="V30" s="63">
        <f t="shared" si="5"/>
        <v>3.7037037037037033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0</v>
      </c>
      <c r="AD30" s="28">
        <f>Служебный!J16</f>
        <v>0</v>
      </c>
      <c r="AE30" s="29">
        <f t="shared" si="8"/>
        <v>0</v>
      </c>
      <c r="AF30" s="29">
        <f>IFERROR(AC30/AC$8*100,0)</f>
        <v>0</v>
      </c>
      <c r="AG30" s="29">
        <f>IFERROR(AD30/AD$8*100,0)</f>
        <v>0</v>
      </c>
      <c r="AH30" s="63">
        <f t="shared" si="9"/>
        <v>0</v>
      </c>
      <c r="AI30" s="28">
        <f>Служебный!K16</f>
        <v>0</v>
      </c>
      <c r="AJ30" s="28">
        <f>Служебный!L16</f>
        <v>0</v>
      </c>
      <c r="AK30" s="29">
        <f t="shared" si="10"/>
        <v>0</v>
      </c>
      <c r="AL30" s="29">
        <f>IFERROR(AI30/AI$8*100,0)</f>
        <v>0</v>
      </c>
      <c r="AM30" s="29">
        <f>IFERROR(AJ30/AJ$8*100,0)</f>
        <v>0</v>
      </c>
      <c r="AN30" s="63">
        <f t="shared" si="11"/>
        <v>0</v>
      </c>
      <c r="AO30" s="28">
        <f>Служебный!M16</f>
        <v>0</v>
      </c>
      <c r="AP30" s="28">
        <f>Служебный!N16</f>
        <v>1</v>
      </c>
      <c r="AQ30" s="29">
        <f t="shared" si="12"/>
        <v>0</v>
      </c>
      <c r="AR30" s="29">
        <f>IFERROR(AO30/AO$8*100,0)</f>
        <v>0</v>
      </c>
      <c r="AS30" s="29">
        <f>IFERROR(AP30/AP$8*100,0)</f>
        <v>5.2631578947368416</v>
      </c>
      <c r="AT30" s="63">
        <f t="shared" si="13"/>
        <v>5.2631578947368416</v>
      </c>
      <c r="AU30" s="28">
        <f>Служебный!O16</f>
        <v>1</v>
      </c>
      <c r="AV30" s="28">
        <f>Служебный!P16</f>
        <v>2</v>
      </c>
      <c r="AW30" s="29">
        <f t="shared" si="14"/>
        <v>100</v>
      </c>
      <c r="AX30" s="29">
        <f>IFERROR(AU30/AU$8*100,0)</f>
        <v>6.25</v>
      </c>
      <c r="AY30" s="29">
        <f>IFERROR(AV30/AV$8*100,0)</f>
        <v>11.111111111111111</v>
      </c>
      <c r="AZ30" s="63">
        <f t="shared" si="15"/>
        <v>4.8611111111111107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4" t="s">
        <v>26</v>
      </c>
      <c r="B31" s="92"/>
      <c r="C31" s="92"/>
      <c r="D31" s="92"/>
      <c r="E31" s="1">
        <f>Служебный!A17</f>
        <v>10</v>
      </c>
      <c r="F31" s="1">
        <f>Служебный!B17</f>
        <v>6</v>
      </c>
      <c r="G31" s="10">
        <f t="shared" si="0"/>
        <v>-40</v>
      </c>
      <c r="H31" s="10">
        <f t="shared" ref="H31:I49" si="52">IFERROR(E31/E$8*100,0)</f>
        <v>5.5555555555555554</v>
      </c>
      <c r="I31" s="15">
        <f t="shared" si="52"/>
        <v>2.7027027027027026</v>
      </c>
      <c r="J31" s="65">
        <f t="shared" si="1"/>
        <v>2.8528528528528527</v>
      </c>
      <c r="K31" s="56">
        <f>Служебный!C17</f>
        <v>5</v>
      </c>
      <c r="L31" s="1">
        <f>Служебный!D17</f>
        <v>3</v>
      </c>
      <c r="M31" s="10">
        <f t="shared" si="2"/>
        <v>-40</v>
      </c>
      <c r="N31" s="10">
        <f t="shared" ref="N31:N49" si="53">IFERROR(K31/K$8*100,0)</f>
        <v>8.3333333333333321</v>
      </c>
      <c r="O31" s="35">
        <f t="shared" ref="O31:O49" si="54">IFERROR(L31/L$8*100,0)</f>
        <v>4.10958904109589</v>
      </c>
      <c r="P31" s="65">
        <f t="shared" si="3"/>
        <v>4.2237442922374422</v>
      </c>
      <c r="Q31" s="56">
        <f>Служебный!E17</f>
        <v>0</v>
      </c>
      <c r="R31" s="1">
        <f>Служебный!F17</f>
        <v>0</v>
      </c>
      <c r="S31" s="10">
        <f t="shared" si="4"/>
        <v>0</v>
      </c>
      <c r="T31" s="10">
        <f t="shared" ref="T31:T49" si="55">IFERROR(Q31/Q$8*100,0)</f>
        <v>0</v>
      </c>
      <c r="U31" s="10">
        <f t="shared" ref="U31:U49" si="56">IFERROR(R31/R$8*100,0)</f>
        <v>0</v>
      </c>
      <c r="V31" s="60">
        <f t="shared" si="5"/>
        <v>0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100</v>
      </c>
      <c r="AB31" s="60">
        <f t="shared" si="7"/>
        <v>100</v>
      </c>
      <c r="AC31" s="1">
        <f>Служебный!I17</f>
        <v>0</v>
      </c>
      <c r="AD31" s="1">
        <f>Служебный!J17</f>
        <v>0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0</v>
      </c>
      <c r="AH31" s="60">
        <f t="shared" si="9"/>
        <v>0</v>
      </c>
      <c r="AI31" s="1">
        <f>Служебный!K17</f>
        <v>1</v>
      </c>
      <c r="AJ31" s="1">
        <f>Служебный!L17</f>
        <v>1</v>
      </c>
      <c r="AK31" s="10">
        <f t="shared" si="10"/>
        <v>0</v>
      </c>
      <c r="AL31" s="10">
        <f t="shared" ref="AL31:AL49" si="61">IFERROR(AI31/AI$8*100,0)</f>
        <v>4.5454545454545459</v>
      </c>
      <c r="AM31" s="10">
        <f t="shared" ref="AM31:AM49" si="62">IFERROR(AJ31/AJ$8*100,0)</f>
        <v>2.1739130434782608</v>
      </c>
      <c r="AN31" s="60">
        <f t="shared" si="11"/>
        <v>2.3715415019762851</v>
      </c>
      <c r="AO31" s="1">
        <f>Служебный!M17</f>
        <v>1</v>
      </c>
      <c r="AP31" s="1">
        <f>Служебный!N17</f>
        <v>0</v>
      </c>
      <c r="AQ31" s="10">
        <f t="shared" si="12"/>
        <v>-100</v>
      </c>
      <c r="AR31" s="10">
        <f t="shared" ref="AR31:AR49" si="63">IFERROR(AO31/AO$8*100,0)</f>
        <v>5.2631578947368416</v>
      </c>
      <c r="AS31" s="10">
        <f t="shared" ref="AS31:AS49" si="64">IFERROR(AP31/AP$8*100,0)</f>
        <v>0</v>
      </c>
      <c r="AT31" s="60">
        <f t="shared" si="13"/>
        <v>5.2631578947368416</v>
      </c>
      <c r="AU31" s="1">
        <f>Служебный!O17</f>
        <v>1</v>
      </c>
      <c r="AV31" s="1">
        <f>Служебный!P17</f>
        <v>1</v>
      </c>
      <c r="AW31" s="10">
        <f t="shared" si="14"/>
        <v>0</v>
      </c>
      <c r="AX31" s="10">
        <f t="shared" ref="AX31:AX49" si="65">IFERROR(AU31/AU$8*100,0)</f>
        <v>6.25</v>
      </c>
      <c r="AY31" s="10">
        <f t="shared" ref="AY31:AY49" si="66">IFERROR(AV31/AV$8*100,0)</f>
        <v>5.5555555555555554</v>
      </c>
      <c r="AZ31" s="60">
        <f t="shared" si="15"/>
        <v>0.69444444444444464</v>
      </c>
      <c r="BA31" s="1">
        <f>Служебный!Q17</f>
        <v>2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15.384615384615385</v>
      </c>
      <c r="BE31" s="10">
        <f t="shared" ref="BE31:BE49" si="68">IFERROR(BB31/BB$8*100,0)</f>
        <v>0</v>
      </c>
      <c r="BF31" s="60">
        <f t="shared" si="17"/>
        <v>15.384615384615385</v>
      </c>
    </row>
    <row r="32" spans="1:58" ht="18.75" customHeight="1" x14ac:dyDescent="0.25">
      <c r="A32" s="94" t="s">
        <v>27</v>
      </c>
      <c r="B32" s="92"/>
      <c r="C32" s="92"/>
      <c r="D32" s="92"/>
      <c r="E32" s="1">
        <f>Служебный!A18</f>
        <v>2</v>
      </c>
      <c r="F32" s="1">
        <f>Служебный!B18</f>
        <v>1</v>
      </c>
      <c r="G32" s="10">
        <f t="shared" si="0"/>
        <v>-50</v>
      </c>
      <c r="H32" s="10">
        <f t="shared" si="52"/>
        <v>1.1111111111111112</v>
      </c>
      <c r="I32" s="15">
        <f t="shared" si="52"/>
        <v>0.45045045045045046</v>
      </c>
      <c r="J32" s="65">
        <f t="shared" si="1"/>
        <v>0.66066066066066065</v>
      </c>
      <c r="K32" s="56">
        <f>Служебный!C18</f>
        <v>1</v>
      </c>
      <c r="L32" s="1">
        <f>Служебный!D18</f>
        <v>0</v>
      </c>
      <c r="M32" s="10">
        <f t="shared" si="2"/>
        <v>-100</v>
      </c>
      <c r="N32" s="10">
        <f t="shared" si="53"/>
        <v>1.6666666666666667</v>
      </c>
      <c r="O32" s="35">
        <f t="shared" si="54"/>
        <v>0</v>
      </c>
      <c r="P32" s="65">
        <f t="shared" si="3"/>
        <v>1.6666666666666667</v>
      </c>
      <c r="Q32" s="56">
        <f>Служебный!E18</f>
        <v>0</v>
      </c>
      <c r="R32" s="1">
        <f>Служебный!F18</f>
        <v>0</v>
      </c>
      <c r="S32" s="10">
        <f t="shared" si="4"/>
        <v>0</v>
      </c>
      <c r="T32" s="10">
        <f t="shared" si="55"/>
        <v>0</v>
      </c>
      <c r="U32" s="10">
        <f t="shared" si="56"/>
        <v>0</v>
      </c>
      <c r="V32" s="60">
        <f t="shared" si="5"/>
        <v>0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0</v>
      </c>
      <c r="AJ32" s="1">
        <f>Служебный!L18</f>
        <v>0</v>
      </c>
      <c r="AK32" s="10">
        <f t="shared" si="10"/>
        <v>0</v>
      </c>
      <c r="AL32" s="10">
        <f t="shared" si="61"/>
        <v>0</v>
      </c>
      <c r="AM32" s="10">
        <f t="shared" si="62"/>
        <v>0</v>
      </c>
      <c r="AN32" s="60">
        <f t="shared" si="11"/>
        <v>0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5.5555555555555554</v>
      </c>
      <c r="AZ32" s="60">
        <f t="shared" si="15"/>
        <v>5.5555555555555554</v>
      </c>
      <c r="BA32" s="1">
        <f>Служебный!Q18</f>
        <v>1</v>
      </c>
      <c r="BB32" s="1">
        <f>Служебный!R18</f>
        <v>0</v>
      </c>
      <c r="BC32" s="10">
        <f t="shared" si="16"/>
        <v>-100</v>
      </c>
      <c r="BD32" s="10">
        <f t="shared" si="67"/>
        <v>7.6923076923076925</v>
      </c>
      <c r="BE32" s="10">
        <f t="shared" si="68"/>
        <v>0</v>
      </c>
      <c r="BF32" s="60">
        <f t="shared" si="17"/>
        <v>7.6923076923076925</v>
      </c>
    </row>
    <row r="33" spans="1:58" ht="18.75" customHeight="1" x14ac:dyDescent="0.25">
      <c r="A33" s="94" t="s">
        <v>28</v>
      </c>
      <c r="B33" s="92"/>
      <c r="C33" s="92"/>
      <c r="D33" s="92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4" t="s">
        <v>29</v>
      </c>
      <c r="B34" s="92"/>
      <c r="C34" s="92"/>
      <c r="D34" s="92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1.1111111111111112</v>
      </c>
      <c r="I34" s="15">
        <f t="shared" si="52"/>
        <v>0</v>
      </c>
      <c r="J34" s="65">
        <f t="shared" si="1"/>
        <v>1.1111111111111112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3.7037037037037033</v>
      </c>
      <c r="U34" s="10">
        <f t="shared" si="56"/>
        <v>0</v>
      </c>
      <c r="V34" s="60">
        <f t="shared" si="5"/>
        <v>3.7037037037037033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6.25</v>
      </c>
      <c r="AY34" s="10">
        <f t="shared" si="66"/>
        <v>0</v>
      </c>
      <c r="AZ34" s="60">
        <f t="shared" si="15"/>
        <v>6.25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4" t="s">
        <v>30</v>
      </c>
      <c r="B35" s="92"/>
      <c r="C35" s="92"/>
      <c r="D35" s="92"/>
      <c r="E35" s="1">
        <f>Служебный!A21</f>
        <v>35</v>
      </c>
      <c r="F35" s="1">
        <f>Служебный!B21</f>
        <v>59</v>
      </c>
      <c r="G35" s="10">
        <f t="shared" si="0"/>
        <v>68.571428571428569</v>
      </c>
      <c r="H35" s="10">
        <f t="shared" si="52"/>
        <v>19.444444444444446</v>
      </c>
      <c r="I35" s="15">
        <f t="shared" si="52"/>
        <v>26.576576576576578</v>
      </c>
      <c r="J35" s="65">
        <f t="shared" si="1"/>
        <v>7.1321321321321314</v>
      </c>
      <c r="K35" s="56">
        <f>Служебный!C21</f>
        <v>8</v>
      </c>
      <c r="L35" s="1">
        <f>Служебный!D21</f>
        <v>22</v>
      </c>
      <c r="M35" s="10">
        <f t="shared" si="2"/>
        <v>175</v>
      </c>
      <c r="N35" s="10">
        <f t="shared" si="53"/>
        <v>13.333333333333334</v>
      </c>
      <c r="O35" s="35">
        <f t="shared" si="54"/>
        <v>30.136986301369863</v>
      </c>
      <c r="P35" s="65">
        <f t="shared" si="3"/>
        <v>16.803652968036531</v>
      </c>
      <c r="Q35" s="56">
        <f>Служебный!E21</f>
        <v>5</v>
      </c>
      <c r="R35" s="1">
        <f>Служебный!F21</f>
        <v>8</v>
      </c>
      <c r="S35" s="10">
        <f t="shared" si="4"/>
        <v>60</v>
      </c>
      <c r="T35" s="10">
        <f t="shared" si="55"/>
        <v>18.518518518518519</v>
      </c>
      <c r="U35" s="10">
        <f t="shared" si="56"/>
        <v>27.586206896551722</v>
      </c>
      <c r="V35" s="60">
        <f t="shared" si="5"/>
        <v>9.0676883780332034</v>
      </c>
      <c r="W35" s="1">
        <f>Служебный!G21</f>
        <v>0</v>
      </c>
      <c r="X35" s="1">
        <f>Служебный!H21</f>
        <v>0</v>
      </c>
      <c r="Y35" s="10">
        <f t="shared" si="6"/>
        <v>0</v>
      </c>
      <c r="Z35" s="10">
        <f t="shared" si="57"/>
        <v>0</v>
      </c>
      <c r="AA35" s="10">
        <f t="shared" si="58"/>
        <v>0</v>
      </c>
      <c r="AB35" s="60">
        <f t="shared" si="7"/>
        <v>0</v>
      </c>
      <c r="AC35" s="1">
        <f>Служебный!I21</f>
        <v>10</v>
      </c>
      <c r="AD35" s="1">
        <f>Служебный!J21</f>
        <v>12</v>
      </c>
      <c r="AE35" s="10">
        <f t="shared" si="8"/>
        <v>20</v>
      </c>
      <c r="AF35" s="10">
        <f t="shared" si="59"/>
        <v>55.555555555555557</v>
      </c>
      <c r="AG35" s="10">
        <f t="shared" si="60"/>
        <v>54.54545454545454</v>
      </c>
      <c r="AH35" s="60">
        <f t="shared" si="9"/>
        <v>1.0101010101010175</v>
      </c>
      <c r="AI35" s="1">
        <f>Служебный!K21</f>
        <v>4</v>
      </c>
      <c r="AJ35" s="1">
        <f>Служебный!L21</f>
        <v>11</v>
      </c>
      <c r="AK35" s="10">
        <f t="shared" si="10"/>
        <v>175</v>
      </c>
      <c r="AL35" s="10">
        <f t="shared" si="61"/>
        <v>18.181818181818183</v>
      </c>
      <c r="AM35" s="10">
        <f t="shared" si="62"/>
        <v>23.913043478260871</v>
      </c>
      <c r="AN35" s="60">
        <f t="shared" si="11"/>
        <v>5.7312252964426875</v>
      </c>
      <c r="AO35" s="1">
        <f>Служебный!M21</f>
        <v>4</v>
      </c>
      <c r="AP35" s="1">
        <f>Служебный!N21</f>
        <v>2</v>
      </c>
      <c r="AQ35" s="10">
        <f t="shared" si="12"/>
        <v>-50</v>
      </c>
      <c r="AR35" s="10">
        <f t="shared" si="63"/>
        <v>21.052631578947366</v>
      </c>
      <c r="AS35" s="10">
        <f t="shared" si="64"/>
        <v>10.526315789473683</v>
      </c>
      <c r="AT35" s="60">
        <f t="shared" si="13"/>
        <v>10.526315789473683</v>
      </c>
      <c r="AU35" s="1">
        <f>Служебный!O21</f>
        <v>3</v>
      </c>
      <c r="AV35" s="1">
        <f>Служебный!P21</f>
        <v>2</v>
      </c>
      <c r="AW35" s="10">
        <f t="shared" si="14"/>
        <v>-33.333333333333329</v>
      </c>
      <c r="AX35" s="10">
        <f t="shared" si="65"/>
        <v>18.75</v>
      </c>
      <c r="AY35" s="10">
        <f t="shared" si="66"/>
        <v>11.111111111111111</v>
      </c>
      <c r="AZ35" s="60">
        <f t="shared" si="15"/>
        <v>7.6388888888888893</v>
      </c>
      <c r="BA35" s="1">
        <f>Служебный!Q21</f>
        <v>1</v>
      </c>
      <c r="BB35" s="1">
        <f>Служебный!R21</f>
        <v>2</v>
      </c>
      <c r="BC35" s="10">
        <f t="shared" si="16"/>
        <v>100</v>
      </c>
      <c r="BD35" s="10">
        <f t="shared" si="67"/>
        <v>7.6923076923076925</v>
      </c>
      <c r="BE35" s="10">
        <f t="shared" si="68"/>
        <v>14.285714285714285</v>
      </c>
      <c r="BF35" s="60">
        <f t="shared" si="17"/>
        <v>6.5934065934065922</v>
      </c>
    </row>
    <row r="36" spans="1:58" ht="18.75" customHeight="1" x14ac:dyDescent="0.25">
      <c r="A36" s="94" t="s">
        <v>31</v>
      </c>
      <c r="B36" s="92"/>
      <c r="C36" s="92"/>
      <c r="D36" s="92"/>
      <c r="E36" s="1">
        <f>Служебный!A22</f>
        <v>14</v>
      </c>
      <c r="F36" s="1">
        <f>Служебный!B22</f>
        <v>17</v>
      </c>
      <c r="G36" s="10">
        <f t="shared" si="0"/>
        <v>21.428571428571427</v>
      </c>
      <c r="H36" s="10">
        <f t="shared" si="52"/>
        <v>7.7777777777777777</v>
      </c>
      <c r="I36" s="15">
        <f t="shared" si="52"/>
        <v>7.6576576576576567</v>
      </c>
      <c r="J36" s="65">
        <f t="shared" si="1"/>
        <v>0.12012012012012097</v>
      </c>
      <c r="K36" s="56">
        <f>Служебный!C22</f>
        <v>14</v>
      </c>
      <c r="L36" s="1">
        <f>Служебный!D22</f>
        <v>10</v>
      </c>
      <c r="M36" s="10">
        <f t="shared" si="2"/>
        <v>-28.571428571428569</v>
      </c>
      <c r="N36" s="10">
        <f t="shared" si="53"/>
        <v>23.333333333333332</v>
      </c>
      <c r="O36" s="35">
        <f t="shared" si="54"/>
        <v>13.698630136986301</v>
      </c>
      <c r="P36" s="65">
        <f t="shared" si="3"/>
        <v>9.6347031963470311</v>
      </c>
      <c r="Q36" s="56">
        <f>Служебный!E22</f>
        <v>0</v>
      </c>
      <c r="R36" s="1">
        <f>Служебный!F22</f>
        <v>2</v>
      </c>
      <c r="S36" s="10">
        <f t="shared" si="4"/>
        <v>0</v>
      </c>
      <c r="T36" s="10">
        <f t="shared" si="55"/>
        <v>0</v>
      </c>
      <c r="U36" s="10">
        <f t="shared" si="56"/>
        <v>6.8965517241379306</v>
      </c>
      <c r="V36" s="60">
        <f t="shared" si="5"/>
        <v>6.8965517241379306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0</v>
      </c>
      <c r="AD36" s="1">
        <f>Служебный!J22</f>
        <v>1</v>
      </c>
      <c r="AE36" s="10">
        <f t="shared" si="8"/>
        <v>0</v>
      </c>
      <c r="AF36" s="10">
        <f t="shared" si="59"/>
        <v>0</v>
      </c>
      <c r="AG36" s="10">
        <f t="shared" si="60"/>
        <v>4.5454545454545459</v>
      </c>
      <c r="AH36" s="60">
        <f t="shared" si="9"/>
        <v>4.5454545454545459</v>
      </c>
      <c r="AI36" s="1">
        <f>Служебный!K22</f>
        <v>0</v>
      </c>
      <c r="AJ36" s="1">
        <f>Служебный!L22</f>
        <v>1</v>
      </c>
      <c r="AK36" s="10">
        <f t="shared" si="10"/>
        <v>0</v>
      </c>
      <c r="AL36" s="10">
        <f t="shared" si="61"/>
        <v>0</v>
      </c>
      <c r="AM36" s="10">
        <f t="shared" si="62"/>
        <v>2.1739130434782608</v>
      </c>
      <c r="AN36" s="60">
        <f t="shared" si="11"/>
        <v>2.1739130434782608</v>
      </c>
      <c r="AO36" s="1">
        <f>Служебный!M22</f>
        <v>0</v>
      </c>
      <c r="AP36" s="1">
        <f>Служебный!N22</f>
        <v>2</v>
      </c>
      <c r="AQ36" s="10">
        <f t="shared" si="12"/>
        <v>0</v>
      </c>
      <c r="AR36" s="10">
        <f t="shared" si="63"/>
        <v>0</v>
      </c>
      <c r="AS36" s="10">
        <f t="shared" si="64"/>
        <v>10.526315789473683</v>
      </c>
      <c r="AT36" s="60">
        <f t="shared" si="13"/>
        <v>10.526315789473683</v>
      </c>
      <c r="AU36" s="1">
        <f>Служебный!O22</f>
        <v>0</v>
      </c>
      <c r="AV36" s="1">
        <f>Служебный!P22</f>
        <v>0</v>
      </c>
      <c r="AW36" s="10">
        <f t="shared" si="14"/>
        <v>0</v>
      </c>
      <c r="AX36" s="10">
        <f t="shared" si="65"/>
        <v>0</v>
      </c>
      <c r="AY36" s="10">
        <f t="shared" si="66"/>
        <v>0</v>
      </c>
      <c r="AZ36" s="60">
        <f t="shared" si="15"/>
        <v>0</v>
      </c>
      <c r="BA36" s="1">
        <f>Служебный!Q22</f>
        <v>0</v>
      </c>
      <c r="BB36" s="1">
        <f>Служебный!R22</f>
        <v>1</v>
      </c>
      <c r="BC36" s="10">
        <f t="shared" si="16"/>
        <v>0</v>
      </c>
      <c r="BD36" s="10">
        <f t="shared" si="67"/>
        <v>0</v>
      </c>
      <c r="BE36" s="10">
        <f t="shared" si="68"/>
        <v>7.1428571428571423</v>
      </c>
      <c r="BF36" s="60">
        <f t="shared" si="17"/>
        <v>7.1428571428571423</v>
      </c>
    </row>
    <row r="37" spans="1:58" ht="18.75" customHeight="1" x14ac:dyDescent="0.25">
      <c r="A37" s="94" t="s">
        <v>32</v>
      </c>
      <c r="B37" s="92"/>
      <c r="C37" s="92"/>
      <c r="D37" s="92"/>
      <c r="E37" s="1">
        <f>Служебный!A23</f>
        <v>3</v>
      </c>
      <c r="F37" s="1">
        <f>Служебный!B23</f>
        <v>4</v>
      </c>
      <c r="G37" s="10">
        <f t="shared" si="0"/>
        <v>33.333333333333329</v>
      </c>
      <c r="H37" s="10">
        <f t="shared" si="52"/>
        <v>1.6666666666666667</v>
      </c>
      <c r="I37" s="15">
        <f t="shared" si="52"/>
        <v>1.8018018018018018</v>
      </c>
      <c r="J37" s="65">
        <f t="shared" si="1"/>
        <v>0.13513513513513509</v>
      </c>
      <c r="K37" s="56">
        <f>Служебный!C23</f>
        <v>1</v>
      </c>
      <c r="L37" s="1">
        <f>Служебный!D23</f>
        <v>2</v>
      </c>
      <c r="M37" s="10">
        <f t="shared" si="2"/>
        <v>100</v>
      </c>
      <c r="N37" s="10">
        <f t="shared" si="53"/>
        <v>1.6666666666666667</v>
      </c>
      <c r="O37" s="35">
        <f t="shared" si="54"/>
        <v>2.7397260273972601</v>
      </c>
      <c r="P37" s="65">
        <f t="shared" si="3"/>
        <v>1.0730593607305934</v>
      </c>
      <c r="Q37" s="56">
        <f>Служебный!E23</f>
        <v>1</v>
      </c>
      <c r="R37" s="1">
        <f>Служебный!F23</f>
        <v>1</v>
      </c>
      <c r="S37" s="10">
        <f t="shared" si="4"/>
        <v>0</v>
      </c>
      <c r="T37" s="10">
        <f t="shared" si="55"/>
        <v>3.7037037037037033</v>
      </c>
      <c r="U37" s="10">
        <f t="shared" si="56"/>
        <v>3.4482758620689653</v>
      </c>
      <c r="V37" s="60">
        <f t="shared" si="5"/>
        <v>0.25542784163473797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25</v>
      </c>
      <c r="AA37" s="10">
        <f t="shared" si="58"/>
        <v>0</v>
      </c>
      <c r="AB37" s="60">
        <f t="shared" si="7"/>
        <v>25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2.1739130434782608</v>
      </c>
      <c r="AN37" s="60">
        <f t="shared" si="11"/>
        <v>2.1739130434782608</v>
      </c>
      <c r="AO37" s="1">
        <f>Служебный!M23</f>
        <v>0</v>
      </c>
      <c r="AP37" s="1">
        <f>Служебный!N23</f>
        <v>0</v>
      </c>
      <c r="AQ37" s="10">
        <f t="shared" si="12"/>
        <v>0</v>
      </c>
      <c r="AR37" s="10">
        <f t="shared" si="63"/>
        <v>0</v>
      </c>
      <c r="AS37" s="10">
        <f t="shared" si="64"/>
        <v>0</v>
      </c>
      <c r="AT37" s="60">
        <f t="shared" si="13"/>
        <v>0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4" t="s">
        <v>33</v>
      </c>
      <c r="B38" s="92"/>
      <c r="C38" s="92"/>
      <c r="D38" s="92"/>
      <c r="E38" s="1">
        <f>Служебный!A24</f>
        <v>3</v>
      </c>
      <c r="F38" s="1">
        <f>Служебный!B24</f>
        <v>1</v>
      </c>
      <c r="G38" s="10">
        <f t="shared" si="0"/>
        <v>-66.666666666666657</v>
      </c>
      <c r="H38" s="10">
        <f t="shared" si="52"/>
        <v>1.6666666666666667</v>
      </c>
      <c r="I38" s="15">
        <f t="shared" si="52"/>
        <v>0.45045045045045046</v>
      </c>
      <c r="J38" s="65">
        <f t="shared" si="1"/>
        <v>1.2162162162162162</v>
      </c>
      <c r="K38" s="56">
        <f>Служебный!C24</f>
        <v>0</v>
      </c>
      <c r="L38" s="1">
        <f>Служебный!D24</f>
        <v>0</v>
      </c>
      <c r="M38" s="10">
        <f t="shared" si="2"/>
        <v>0</v>
      </c>
      <c r="N38" s="10">
        <f t="shared" si="53"/>
        <v>0</v>
      </c>
      <c r="O38" s="35">
        <f t="shared" si="54"/>
        <v>0</v>
      </c>
      <c r="P38" s="65">
        <f t="shared" si="3"/>
        <v>0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2</v>
      </c>
      <c r="AP38" s="1">
        <f>Служебный!N24</f>
        <v>1</v>
      </c>
      <c r="AQ38" s="10">
        <f t="shared" si="12"/>
        <v>-50</v>
      </c>
      <c r="AR38" s="10">
        <f t="shared" si="63"/>
        <v>10.526315789473683</v>
      </c>
      <c r="AS38" s="10">
        <f t="shared" si="64"/>
        <v>5.2631578947368416</v>
      </c>
      <c r="AT38" s="60">
        <f t="shared" si="13"/>
        <v>5.2631578947368416</v>
      </c>
      <c r="AU38" s="1">
        <f>Служебный!O24</f>
        <v>1</v>
      </c>
      <c r="AV38" s="1">
        <f>Служебный!P24</f>
        <v>0</v>
      </c>
      <c r="AW38" s="10">
        <f t="shared" si="14"/>
        <v>-100</v>
      </c>
      <c r="AX38" s="10">
        <f t="shared" si="65"/>
        <v>6.25</v>
      </c>
      <c r="AY38" s="10">
        <f t="shared" si="66"/>
        <v>0</v>
      </c>
      <c r="AZ38" s="60">
        <f t="shared" si="15"/>
        <v>6.25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4" t="s">
        <v>34</v>
      </c>
      <c r="B39" s="92"/>
      <c r="C39" s="92"/>
      <c r="D39" s="92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52"/>
        <v>0.55555555555555558</v>
      </c>
      <c r="I39" s="15">
        <f t="shared" si="52"/>
        <v>0</v>
      </c>
      <c r="J39" s="65">
        <f t="shared" si="1"/>
        <v>0.55555555555555558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4.5454545454545459</v>
      </c>
      <c r="AM39" s="10">
        <f t="shared" si="62"/>
        <v>0</v>
      </c>
      <c r="AN39" s="60">
        <f t="shared" si="11"/>
        <v>4.5454545454545459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4" t="s">
        <v>47</v>
      </c>
      <c r="B40" s="92"/>
      <c r="C40" s="92"/>
      <c r="D40" s="92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4" t="s">
        <v>35</v>
      </c>
      <c r="B41" s="92"/>
      <c r="C41" s="92"/>
      <c r="D41" s="92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4" t="s">
        <v>36</v>
      </c>
      <c r="B42" s="92"/>
      <c r="C42" s="92"/>
      <c r="D42" s="92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4" t="s">
        <v>37</v>
      </c>
      <c r="B43" s="92"/>
      <c r="C43" s="92"/>
      <c r="D43" s="92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6" t="s">
        <v>38</v>
      </c>
      <c r="B44" s="93"/>
      <c r="C44" s="93"/>
      <c r="D44" s="93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0.45045045045045046</v>
      </c>
      <c r="J44" s="65">
        <f t="shared" si="1"/>
        <v>0.45045045045045046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3.4482758620689653</v>
      </c>
      <c r="V44" s="60">
        <f t="shared" si="5"/>
        <v>3.4482758620689653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0</v>
      </c>
      <c r="BC44" s="10">
        <f t="shared" si="16"/>
        <v>0</v>
      </c>
      <c r="BD44" s="10">
        <f t="shared" si="67"/>
        <v>0</v>
      </c>
      <c r="BE44" s="10">
        <f t="shared" si="68"/>
        <v>0</v>
      </c>
      <c r="BF44" s="60">
        <f t="shared" si="17"/>
        <v>0</v>
      </c>
    </row>
    <row r="45" spans="1:58" ht="18.75" customHeight="1" x14ac:dyDescent="0.25">
      <c r="A45" s="94" t="s">
        <v>39</v>
      </c>
      <c r="B45" s="92"/>
      <c r="C45" s="92"/>
      <c r="D45" s="92"/>
      <c r="E45" s="1">
        <f>Служебный!A31</f>
        <v>1</v>
      </c>
      <c r="F45" s="1">
        <f>Служебный!B31</f>
        <v>6</v>
      </c>
      <c r="G45" s="10">
        <f t="shared" si="0"/>
        <v>500</v>
      </c>
      <c r="H45" s="10">
        <f t="shared" si="52"/>
        <v>0.55555555555555558</v>
      </c>
      <c r="I45" s="15">
        <f t="shared" si="52"/>
        <v>2.7027027027027026</v>
      </c>
      <c r="J45" s="65">
        <f t="shared" si="1"/>
        <v>2.1471471471471473</v>
      </c>
      <c r="K45" s="56">
        <f>Служебный!C31</f>
        <v>1</v>
      </c>
      <c r="L45" s="1">
        <f>Служебный!D31</f>
        <v>0</v>
      </c>
      <c r="M45" s="10">
        <f t="shared" si="2"/>
        <v>-100</v>
      </c>
      <c r="N45" s="10">
        <f t="shared" si="53"/>
        <v>1.6666666666666667</v>
      </c>
      <c r="O45" s="35">
        <f t="shared" si="54"/>
        <v>0</v>
      </c>
      <c r="P45" s="65">
        <f t="shared" si="3"/>
        <v>1.6666666666666667</v>
      </c>
      <c r="Q45" s="56">
        <f>Служебный!E31</f>
        <v>0</v>
      </c>
      <c r="R45" s="1">
        <f>Служебный!F31</f>
        <v>2</v>
      </c>
      <c r="S45" s="10">
        <f t="shared" si="4"/>
        <v>0</v>
      </c>
      <c r="T45" s="10">
        <f t="shared" si="55"/>
        <v>0</v>
      </c>
      <c r="U45" s="10">
        <f t="shared" si="56"/>
        <v>6.8965517241379306</v>
      </c>
      <c r="V45" s="60">
        <f t="shared" si="5"/>
        <v>6.8965517241379306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4</v>
      </c>
      <c r="AE45" s="10">
        <f t="shared" si="8"/>
        <v>0</v>
      </c>
      <c r="AF45" s="10">
        <f t="shared" si="59"/>
        <v>0</v>
      </c>
      <c r="AG45" s="10">
        <f t="shared" si="60"/>
        <v>18.181818181818183</v>
      </c>
      <c r="AH45" s="60">
        <f t="shared" si="9"/>
        <v>18.181818181818183</v>
      </c>
      <c r="AI45" s="1">
        <f>Служебный!K31</f>
        <v>0</v>
      </c>
      <c r="AJ45" s="1">
        <f>Служебный!L31</f>
        <v>0</v>
      </c>
      <c r="AK45" s="10">
        <f t="shared" si="10"/>
        <v>0</v>
      </c>
      <c r="AL45" s="10">
        <f t="shared" si="61"/>
        <v>0</v>
      </c>
      <c r="AM45" s="10">
        <f t="shared" si="62"/>
        <v>0</v>
      </c>
      <c r="AN45" s="60">
        <f t="shared" si="11"/>
        <v>0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0</v>
      </c>
      <c r="AV45" s="1">
        <f>Служебный!P31</f>
        <v>0</v>
      </c>
      <c r="AW45" s="10">
        <f t="shared" si="14"/>
        <v>0</v>
      </c>
      <c r="AX45" s="10">
        <f t="shared" si="65"/>
        <v>0</v>
      </c>
      <c r="AY45" s="10">
        <f t="shared" si="66"/>
        <v>0</v>
      </c>
      <c r="AZ45" s="60">
        <f t="shared" si="15"/>
        <v>0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7" t="s">
        <v>16</v>
      </c>
      <c r="B46" s="108"/>
      <c r="C46" s="92" t="s">
        <v>40</v>
      </c>
      <c r="D46" s="92"/>
      <c r="E46" s="1">
        <f>Служебный!A32</f>
        <v>0</v>
      </c>
      <c r="F46" s="1">
        <f>Служебный!B32</f>
        <v>0</v>
      </c>
      <c r="G46" s="10">
        <f t="shared" si="0"/>
        <v>0</v>
      </c>
      <c r="H46" s="10">
        <f t="shared" si="52"/>
        <v>0</v>
      </c>
      <c r="I46" s="15">
        <f t="shared" si="52"/>
        <v>0</v>
      </c>
      <c r="J46" s="65">
        <f t="shared" si="1"/>
        <v>0</v>
      </c>
      <c r="K46" s="56">
        <f>Служебный!C32</f>
        <v>0</v>
      </c>
      <c r="L46" s="1">
        <f>Служебный!D32</f>
        <v>0</v>
      </c>
      <c r="M46" s="10">
        <f t="shared" si="2"/>
        <v>0</v>
      </c>
      <c r="N46" s="10">
        <f t="shared" si="53"/>
        <v>0</v>
      </c>
      <c r="O46" s="35">
        <f t="shared" si="54"/>
        <v>0</v>
      </c>
      <c r="P46" s="65">
        <f t="shared" si="3"/>
        <v>0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7"/>
      <c r="B47" s="108"/>
      <c r="C47" s="92" t="s">
        <v>41</v>
      </c>
      <c r="D47" s="92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7"/>
      <c r="B48" s="108"/>
      <c r="C48" s="92" t="s">
        <v>42</v>
      </c>
      <c r="D48" s="92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4" t="s">
        <v>48</v>
      </c>
      <c r="B49" s="115"/>
      <c r="C49" s="115"/>
      <c r="D49" s="115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52"/>
        <v>0</v>
      </c>
      <c r="I49" s="16">
        <f t="shared" si="52"/>
        <v>0.90090090090090091</v>
      </c>
      <c r="J49" s="66">
        <f t="shared" si="1"/>
        <v>0.90090090090090091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9.0909090909090917</v>
      </c>
      <c r="AH49" s="60">
        <f t="shared" si="9"/>
        <v>9.0909090909090917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19"/>
      <c r="F50" s="120"/>
      <c r="G50" s="120"/>
      <c r="H50" s="120"/>
      <c r="I50" s="120"/>
      <c r="J50" s="121"/>
      <c r="K50" s="119"/>
      <c r="L50" s="120"/>
      <c r="M50" s="120"/>
      <c r="N50" s="120"/>
      <c r="O50" s="120"/>
      <c r="P50" s="121"/>
      <c r="Q50" s="119"/>
      <c r="R50" s="120"/>
      <c r="S50" s="120"/>
      <c r="T50" s="120"/>
      <c r="U50" s="120"/>
      <c r="V50" s="121"/>
      <c r="W50" s="119"/>
      <c r="X50" s="120"/>
      <c r="Y50" s="120"/>
      <c r="Z50" s="120"/>
      <c r="AA50" s="120"/>
      <c r="AB50" s="121"/>
      <c r="AC50" s="119"/>
      <c r="AD50" s="120"/>
      <c r="AE50" s="120"/>
      <c r="AF50" s="120"/>
      <c r="AG50" s="120"/>
      <c r="AH50" s="121"/>
      <c r="AI50" s="119"/>
      <c r="AJ50" s="120"/>
      <c r="AK50" s="120"/>
      <c r="AL50" s="120"/>
      <c r="AM50" s="120"/>
      <c r="AN50" s="121"/>
      <c r="AO50" s="119"/>
      <c r="AP50" s="120"/>
      <c r="AQ50" s="120"/>
      <c r="AR50" s="120"/>
      <c r="AS50" s="120"/>
      <c r="AT50" s="121"/>
      <c r="AU50" s="119"/>
      <c r="AV50" s="120"/>
      <c r="AW50" s="120"/>
      <c r="AX50" s="120"/>
      <c r="AY50" s="120"/>
      <c r="AZ50" s="121"/>
      <c r="BA50" s="119"/>
      <c r="BB50" s="120"/>
      <c r="BC50" s="120"/>
      <c r="BD50" s="120"/>
      <c r="BE50" s="120"/>
      <c r="BF50" s="131"/>
    </row>
    <row r="51" spans="1:58" ht="18.75" customHeight="1" x14ac:dyDescent="0.25">
      <c r="A51" s="96" t="s">
        <v>55</v>
      </c>
      <c r="B51" s="97"/>
      <c r="C51" s="97" t="s">
        <v>50</v>
      </c>
      <c r="D51" s="97"/>
      <c r="E51" s="79">
        <f>Служебный!A36</f>
        <v>109</v>
      </c>
      <c r="F51" s="79">
        <f>Служебный!B36</f>
        <v>127</v>
      </c>
      <c r="G51" s="23">
        <f>IFERROR(((F51-E51)/E51*100),0)</f>
        <v>16.513761467889911</v>
      </c>
      <c r="H51" s="23">
        <f>IFERROR(E51/(E51+E56)*100,0)</f>
        <v>83.206106870229007</v>
      </c>
      <c r="I51" s="24">
        <f>IFERROR(F51/(F51+F56)*100,0)</f>
        <v>76.969696969696969</v>
      </c>
      <c r="J51" s="78">
        <f t="shared" si="1"/>
        <v>6.2364099005320384</v>
      </c>
      <c r="K51" s="82">
        <f>Служебный!C36</f>
        <v>32</v>
      </c>
      <c r="L51" s="79">
        <f>Служебный!D36</f>
        <v>37</v>
      </c>
      <c r="M51" s="23">
        <f>IFERROR(((L51-K51)/K51*100),0)</f>
        <v>15.625</v>
      </c>
      <c r="N51" s="23">
        <f>IFERROR(K51/(K51+K56)*100,0)</f>
        <v>78.048780487804876</v>
      </c>
      <c r="O51" s="24">
        <f>IFERROR(L51/(L51+L56)*100,0)</f>
        <v>68.518518518518519</v>
      </c>
      <c r="P51" s="78">
        <f t="shared" ref="P51:P54" si="69">ABS(O51-N51)</f>
        <v>9.5302619692863573</v>
      </c>
      <c r="Q51" s="82">
        <f>Служебный!E36</f>
        <v>14</v>
      </c>
      <c r="R51" s="79">
        <f>Служебный!F36</f>
        <v>15</v>
      </c>
      <c r="S51" s="23">
        <f>IFERROR(((R51-Q51)/Q51*100),0)</f>
        <v>7.1428571428571423</v>
      </c>
      <c r="T51" s="23">
        <f>IFERROR(Q51/(Q51+Q56)*100,0)</f>
        <v>73.68421052631578</v>
      </c>
      <c r="U51" s="24">
        <f>IFERROR(R51/(R51+R56)*100,0)</f>
        <v>93.75</v>
      </c>
      <c r="V51" s="78">
        <f t="shared" ref="V51:V54" si="70">ABS(U51-T51)</f>
        <v>20.06578947368422</v>
      </c>
      <c r="W51" s="82">
        <f>Служебный!G36</f>
        <v>2</v>
      </c>
      <c r="X51" s="79">
        <f>Служебный!H36</f>
        <v>1</v>
      </c>
      <c r="Y51" s="23">
        <f>IFERROR(((X51-W51)/W51*100),0)</f>
        <v>-50</v>
      </c>
      <c r="Z51" s="23">
        <f>IFERROR(W51/(W51+W56)*100,0)</f>
        <v>66.666666666666657</v>
      </c>
      <c r="AA51" s="24">
        <f>IFERROR(X51/(X51+X56)*100,0)</f>
        <v>33.333333333333329</v>
      </c>
      <c r="AB51" s="78">
        <f t="shared" ref="AB51:AB54" si="71">ABS(AA51-Z51)</f>
        <v>33.333333333333329</v>
      </c>
      <c r="AC51" s="82">
        <f>Служебный!I36</f>
        <v>8</v>
      </c>
      <c r="AD51" s="79">
        <f>Служебный!J36</f>
        <v>12</v>
      </c>
      <c r="AE51" s="23">
        <f>IFERROR(((AD51-AC51)/AC51*100),0)</f>
        <v>50</v>
      </c>
      <c r="AF51" s="23">
        <f>IFERROR(AC51/(AC51+AC56)*100,0)</f>
        <v>100</v>
      </c>
      <c r="AG51" s="24">
        <f>IFERROR(AD51/(AD51+AD56)*100,0)</f>
        <v>92.307692307692307</v>
      </c>
      <c r="AH51" s="78">
        <f t="shared" ref="AH51:AH54" si="72">ABS(AG51-AF51)</f>
        <v>7.6923076923076934</v>
      </c>
      <c r="AI51" s="82">
        <f>Служебный!K36</f>
        <v>18</v>
      </c>
      <c r="AJ51" s="79">
        <f>Служебный!L36</f>
        <v>33</v>
      </c>
      <c r="AK51" s="23">
        <f>IFERROR(((AJ51-AI51)/AI51*100),0)</f>
        <v>83.333333333333343</v>
      </c>
      <c r="AL51" s="23">
        <f>IFERROR(AI51/(AI51+AI56)*100,0)</f>
        <v>75</v>
      </c>
      <c r="AM51" s="24">
        <f>IFERROR(AJ51/(AJ51+AJ56)*100,0)</f>
        <v>73.333333333333329</v>
      </c>
      <c r="AN51" s="78">
        <f t="shared" ref="AN51:AN54" si="73">ABS(AM51-AL51)</f>
        <v>1.6666666666666714</v>
      </c>
      <c r="AO51" s="82">
        <f>Служебный!M36</f>
        <v>10</v>
      </c>
      <c r="AP51" s="79">
        <f>Служебный!N36</f>
        <v>12</v>
      </c>
      <c r="AQ51" s="23">
        <f>IFERROR(((AP51-AO51)/AO51*100),0)</f>
        <v>20</v>
      </c>
      <c r="AR51" s="23">
        <f>IFERROR(AO51/(AO51+AO56)*100,0)</f>
        <v>100</v>
      </c>
      <c r="AS51" s="24">
        <f>IFERROR(AP51/(AP51+AP56)*100,0)</f>
        <v>92.307692307692307</v>
      </c>
      <c r="AT51" s="78">
        <f t="shared" ref="AT51:AT54" si="74">ABS(AS51-AR51)</f>
        <v>7.6923076923076934</v>
      </c>
      <c r="AU51" s="82">
        <f>Служебный!O36</f>
        <v>13</v>
      </c>
      <c r="AV51" s="79">
        <f>Служебный!P36</f>
        <v>10</v>
      </c>
      <c r="AW51" s="23">
        <f>IFERROR(((AV51-AU51)/AU51*100),0)</f>
        <v>-23.076923076923077</v>
      </c>
      <c r="AX51" s="23">
        <f>IFERROR(AU51/(AU51+AU56)*100,0)</f>
        <v>100</v>
      </c>
      <c r="AY51" s="24">
        <f>IFERROR(AV51/(AV51+AV56)*100,0)</f>
        <v>76.923076923076934</v>
      </c>
      <c r="AZ51" s="78">
        <f t="shared" ref="AZ51:AZ54" si="75">ABS(AY51-AX51)</f>
        <v>23.076923076923066</v>
      </c>
      <c r="BA51" s="82">
        <f>Служебный!Q36</f>
        <v>12</v>
      </c>
      <c r="BB51" s="79">
        <f>Служебный!R36</f>
        <v>7</v>
      </c>
      <c r="BC51" s="23">
        <f>IFERROR(((BB51-BA51)/BA51*100),0)</f>
        <v>-41.666666666666671</v>
      </c>
      <c r="BD51" s="23">
        <f>IFERROR(BA51/(BA51+BA56)*100,0)</f>
        <v>92.307692307692307</v>
      </c>
      <c r="BE51" s="24">
        <f>IFERROR(BB51/(BB51+BB56)*100,0)</f>
        <v>87.5</v>
      </c>
      <c r="BF51" s="78">
        <f t="shared" ref="BF51:BF54" si="76">ABS(BE51-BD51)</f>
        <v>4.8076923076923066</v>
      </c>
    </row>
    <row r="52" spans="1:58" ht="18.75" customHeight="1" x14ac:dyDescent="0.25">
      <c r="A52" s="98"/>
      <c r="B52" s="99"/>
      <c r="C52" s="99" t="s">
        <v>51</v>
      </c>
      <c r="D52" s="50" t="s">
        <v>4</v>
      </c>
      <c r="E52" s="80">
        <f>Служебный!A37</f>
        <v>3</v>
      </c>
      <c r="F52" s="80">
        <f>Служебный!B37</f>
        <v>3</v>
      </c>
      <c r="G52" s="17">
        <f t="shared" ref="G52:G54" si="77">IFERROR(((F52-E52)/E52*100),0)</f>
        <v>0</v>
      </c>
      <c r="H52" s="19">
        <f t="shared" ref="H52:I54" si="78">IFERROR(E52/(E52+E57)*100,0)</f>
        <v>42.857142857142854</v>
      </c>
      <c r="I52" s="21">
        <f t="shared" si="78"/>
        <v>75</v>
      </c>
      <c r="J52" s="76">
        <f t="shared" si="1"/>
        <v>32.142857142857146</v>
      </c>
      <c r="K52" s="83">
        <f>Служебный!C37</f>
        <v>1</v>
      </c>
      <c r="L52" s="80">
        <f>Служебный!D37</f>
        <v>0</v>
      </c>
      <c r="M52" s="17">
        <f t="shared" ref="M52:M54" si="79">IFERROR(((L52-K52)/K52*100),0)</f>
        <v>-100</v>
      </c>
      <c r="N52" s="19">
        <f t="shared" ref="N52:N54" si="80">IFERROR(K52/(K52+K57)*100,0)</f>
        <v>50</v>
      </c>
      <c r="O52" s="21">
        <f t="shared" ref="O52:O54" si="81">IFERROR(L52/(L52+L57)*100,0)</f>
        <v>0</v>
      </c>
      <c r="P52" s="76">
        <f t="shared" si="69"/>
        <v>50</v>
      </c>
      <c r="Q52" s="83">
        <f>Служебный!E37</f>
        <v>0</v>
      </c>
      <c r="R52" s="80">
        <f>Служебный!F37</f>
        <v>1</v>
      </c>
      <c r="S52" s="17">
        <f t="shared" ref="S52:S54" si="82">IFERROR(((R52-Q52)/Q52*100),0)</f>
        <v>0</v>
      </c>
      <c r="T52" s="19">
        <f t="shared" ref="T52:T54" si="83">IFERROR(Q52/(Q52+Q57)*100,0)</f>
        <v>0</v>
      </c>
      <c r="U52" s="21">
        <f t="shared" ref="U52:U54" si="84">IFERROR(R52/(R52+R57)*100,0)</f>
        <v>100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0</v>
      </c>
      <c r="AE52" s="17">
        <f t="shared" ref="AE52:AE54" si="88">IFERROR(((AD52-AC52)/AC52*100),0)</f>
        <v>-100</v>
      </c>
      <c r="AF52" s="19">
        <f t="shared" ref="AF52:AF54" si="89">IFERROR(AC52/(AC52+AC57)*100,0)</f>
        <v>100</v>
      </c>
      <c r="AG52" s="21">
        <f t="shared" ref="AG52:AG54" si="90">IFERROR(AD52/(AD52+AD57)*100,0)</f>
        <v>0</v>
      </c>
      <c r="AH52" s="76">
        <f t="shared" si="72"/>
        <v>100</v>
      </c>
      <c r="AI52" s="83">
        <f>Служебный!K37</f>
        <v>0</v>
      </c>
      <c r="AJ52" s="80">
        <f>Служебный!L37</f>
        <v>1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100</v>
      </c>
      <c r="AN52" s="76">
        <f t="shared" si="73"/>
        <v>100</v>
      </c>
      <c r="AO52" s="83">
        <f>Служебный!M37</f>
        <v>0</v>
      </c>
      <c r="AP52" s="80">
        <f>Служебный!N37</f>
        <v>0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0</v>
      </c>
      <c r="AT52" s="76">
        <f t="shared" si="74"/>
        <v>0</v>
      </c>
      <c r="AU52" s="83">
        <f>Служебный!O37</f>
        <v>0</v>
      </c>
      <c r="AV52" s="80">
        <f>Служебный!P37</f>
        <v>0</v>
      </c>
      <c r="AW52" s="17">
        <f t="shared" ref="AW52:AW54" si="97">IFERROR(((AV52-AU52)/AU52*100),0)</f>
        <v>0</v>
      </c>
      <c r="AX52" s="19">
        <f t="shared" ref="AX52:AX54" si="98">IFERROR(AU52/(AU52+AU57)*100,0)</f>
        <v>0</v>
      </c>
      <c r="AY52" s="21">
        <f t="shared" ref="AY52:AY54" si="99">IFERROR(AV52/(AV52+AV57)*100,0)</f>
        <v>0</v>
      </c>
      <c r="AZ52" s="76">
        <f t="shared" si="75"/>
        <v>0</v>
      </c>
      <c r="BA52" s="83">
        <f>Служебный!Q37</f>
        <v>1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100</v>
      </c>
      <c r="BE52" s="21">
        <f t="shared" ref="BE52:BE54" si="102">IFERROR(BB52/(BB52+BB57)*100,0)</f>
        <v>100</v>
      </c>
      <c r="BF52" s="76">
        <f t="shared" si="76"/>
        <v>0</v>
      </c>
    </row>
    <row r="53" spans="1:58" ht="18.75" customHeight="1" x14ac:dyDescent="0.25">
      <c r="A53" s="98"/>
      <c r="B53" s="99"/>
      <c r="C53" s="99"/>
      <c r="D53" s="50" t="s">
        <v>5</v>
      </c>
      <c r="E53" s="80">
        <f>Служебный!A38</f>
        <v>22</v>
      </c>
      <c r="F53" s="80">
        <f>Служебный!B38</f>
        <v>17</v>
      </c>
      <c r="G53" s="17">
        <f t="shared" si="77"/>
        <v>-22.727272727272727</v>
      </c>
      <c r="H53" s="20">
        <f t="shared" si="78"/>
        <v>75.862068965517238</v>
      </c>
      <c r="I53" s="21">
        <f t="shared" si="78"/>
        <v>65.384615384615387</v>
      </c>
      <c r="J53" s="76">
        <f t="shared" si="1"/>
        <v>10.477453580901852</v>
      </c>
      <c r="K53" s="83">
        <f>Служебный!C38</f>
        <v>7</v>
      </c>
      <c r="L53" s="80">
        <f>Служебный!D38</f>
        <v>9</v>
      </c>
      <c r="M53" s="17">
        <f t="shared" si="79"/>
        <v>28.571428571428569</v>
      </c>
      <c r="N53" s="17">
        <f t="shared" si="80"/>
        <v>63.636363636363633</v>
      </c>
      <c r="O53" s="21">
        <f t="shared" si="81"/>
        <v>60</v>
      </c>
      <c r="P53" s="76">
        <f t="shared" si="69"/>
        <v>3.6363636363636331</v>
      </c>
      <c r="Q53" s="83">
        <f>Служебный!E38</f>
        <v>4</v>
      </c>
      <c r="R53" s="80">
        <f>Служебный!F38</f>
        <v>0</v>
      </c>
      <c r="S53" s="17">
        <f t="shared" si="82"/>
        <v>-100</v>
      </c>
      <c r="T53" s="17">
        <f t="shared" si="83"/>
        <v>100</v>
      </c>
      <c r="U53" s="21">
        <f t="shared" si="84"/>
        <v>0</v>
      </c>
      <c r="V53" s="76">
        <f t="shared" si="70"/>
        <v>100</v>
      </c>
      <c r="W53" s="83">
        <f>Служебный!G38</f>
        <v>0</v>
      </c>
      <c r="X53" s="80">
        <f>Служебный!H38</f>
        <v>0</v>
      </c>
      <c r="Y53" s="17">
        <f t="shared" si="85"/>
        <v>0</v>
      </c>
      <c r="Z53" s="17">
        <f t="shared" si="86"/>
        <v>0</v>
      </c>
      <c r="AA53" s="21">
        <f t="shared" si="87"/>
        <v>0</v>
      </c>
      <c r="AB53" s="76">
        <f t="shared" si="71"/>
        <v>0</v>
      </c>
      <c r="AC53" s="83">
        <f>Служебный!I38</f>
        <v>2</v>
      </c>
      <c r="AD53" s="80">
        <f>Служебный!J38</f>
        <v>3</v>
      </c>
      <c r="AE53" s="17">
        <f t="shared" si="88"/>
        <v>50</v>
      </c>
      <c r="AF53" s="17">
        <f t="shared" si="89"/>
        <v>100</v>
      </c>
      <c r="AG53" s="21">
        <f t="shared" si="90"/>
        <v>100</v>
      </c>
      <c r="AH53" s="76">
        <f t="shared" si="72"/>
        <v>0</v>
      </c>
      <c r="AI53" s="83">
        <f>Служебный!K38</f>
        <v>4</v>
      </c>
      <c r="AJ53" s="80">
        <f>Служебный!L38</f>
        <v>4</v>
      </c>
      <c r="AK53" s="17">
        <f t="shared" si="91"/>
        <v>0</v>
      </c>
      <c r="AL53" s="17">
        <f t="shared" si="92"/>
        <v>66.666666666666657</v>
      </c>
      <c r="AM53" s="21">
        <f t="shared" si="93"/>
        <v>66.666666666666657</v>
      </c>
      <c r="AN53" s="76">
        <f t="shared" si="73"/>
        <v>0</v>
      </c>
      <c r="AO53" s="83">
        <f>Служебный!M38</f>
        <v>1</v>
      </c>
      <c r="AP53" s="80">
        <f>Служебный!N38</f>
        <v>0</v>
      </c>
      <c r="AQ53" s="17">
        <f t="shared" si="94"/>
        <v>-100</v>
      </c>
      <c r="AR53" s="17">
        <f t="shared" si="95"/>
        <v>100</v>
      </c>
      <c r="AS53" s="21">
        <f t="shared" si="96"/>
        <v>0</v>
      </c>
      <c r="AT53" s="76">
        <f t="shared" si="74"/>
        <v>100</v>
      </c>
      <c r="AU53" s="83">
        <f>Служебный!O38</f>
        <v>2</v>
      </c>
      <c r="AV53" s="80">
        <f>Служебный!P38</f>
        <v>0</v>
      </c>
      <c r="AW53" s="17">
        <f t="shared" si="97"/>
        <v>-100</v>
      </c>
      <c r="AX53" s="17">
        <f t="shared" si="98"/>
        <v>100</v>
      </c>
      <c r="AY53" s="21">
        <f t="shared" si="99"/>
        <v>0</v>
      </c>
      <c r="AZ53" s="76">
        <f t="shared" si="75"/>
        <v>100</v>
      </c>
      <c r="BA53" s="83">
        <f>Служебный!Q38</f>
        <v>2</v>
      </c>
      <c r="BB53" s="80">
        <f>Служебный!R38</f>
        <v>1</v>
      </c>
      <c r="BC53" s="17">
        <f t="shared" si="100"/>
        <v>-50</v>
      </c>
      <c r="BD53" s="17">
        <f t="shared" si="101"/>
        <v>100</v>
      </c>
      <c r="BE53" s="21">
        <f t="shared" si="102"/>
        <v>50</v>
      </c>
      <c r="BF53" s="76">
        <f t="shared" si="76"/>
        <v>50</v>
      </c>
    </row>
    <row r="54" spans="1:58" ht="18.75" customHeight="1" thickBot="1" x14ac:dyDescent="0.3">
      <c r="A54" s="100"/>
      <c r="B54" s="101"/>
      <c r="C54" s="101"/>
      <c r="D54" s="51" t="s">
        <v>52</v>
      </c>
      <c r="E54" s="81">
        <f>Служебный!A39</f>
        <v>3</v>
      </c>
      <c r="F54" s="81">
        <f>Служебный!B39</f>
        <v>2</v>
      </c>
      <c r="G54" s="18">
        <f t="shared" si="77"/>
        <v>-33.333333333333329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0</v>
      </c>
      <c r="M54" s="18">
        <f t="shared" si="79"/>
        <v>-100</v>
      </c>
      <c r="N54" s="18">
        <f t="shared" si="80"/>
        <v>100</v>
      </c>
      <c r="O54" s="22">
        <f t="shared" si="81"/>
        <v>0</v>
      </c>
      <c r="P54" s="76">
        <f t="shared" si="69"/>
        <v>100</v>
      </c>
      <c r="Q54" s="84">
        <f>Служебный!E39</f>
        <v>0</v>
      </c>
      <c r="R54" s="81">
        <f>Служебный!F39</f>
        <v>1</v>
      </c>
      <c r="S54" s="18">
        <f t="shared" si="82"/>
        <v>0</v>
      </c>
      <c r="T54" s="18">
        <f t="shared" si="83"/>
        <v>0</v>
      </c>
      <c r="U54" s="22">
        <f t="shared" si="84"/>
        <v>100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1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0</v>
      </c>
      <c r="AQ54" s="18">
        <f t="shared" si="94"/>
        <v>0</v>
      </c>
      <c r="AR54" s="18">
        <f t="shared" si="95"/>
        <v>0</v>
      </c>
      <c r="AS54" s="22">
        <f t="shared" si="96"/>
        <v>0</v>
      </c>
      <c r="AT54" s="76">
        <f t="shared" si="74"/>
        <v>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22" t="s">
        <v>53</v>
      </c>
      <c r="B55" s="123"/>
      <c r="C55" s="123"/>
      <c r="D55" s="123"/>
      <c r="E55" s="124"/>
      <c r="F55" s="124"/>
      <c r="G55" s="124"/>
      <c r="H55" s="124"/>
      <c r="I55" s="125"/>
      <c r="J55" s="76"/>
      <c r="K55" s="126"/>
      <c r="L55" s="124"/>
      <c r="M55" s="124"/>
      <c r="N55" s="124"/>
      <c r="O55" s="125"/>
      <c r="P55" s="76"/>
      <c r="Q55" s="126"/>
      <c r="R55" s="124"/>
      <c r="S55" s="124"/>
      <c r="T55" s="124"/>
      <c r="U55" s="125"/>
      <c r="V55" s="76"/>
      <c r="W55" s="116"/>
      <c r="X55" s="117"/>
      <c r="Y55" s="117"/>
      <c r="Z55" s="117"/>
      <c r="AA55" s="118"/>
      <c r="AB55" s="76"/>
      <c r="AC55" s="116"/>
      <c r="AD55" s="117"/>
      <c r="AE55" s="117"/>
      <c r="AF55" s="117"/>
      <c r="AG55" s="118"/>
      <c r="AH55" s="76"/>
      <c r="AI55" s="116"/>
      <c r="AJ55" s="117"/>
      <c r="AK55" s="117"/>
      <c r="AL55" s="117"/>
      <c r="AM55" s="118"/>
      <c r="AN55" s="76"/>
      <c r="AO55" s="116"/>
      <c r="AP55" s="117"/>
      <c r="AQ55" s="117"/>
      <c r="AR55" s="117"/>
      <c r="AS55" s="118"/>
      <c r="AT55" s="76"/>
      <c r="AU55" s="116"/>
      <c r="AV55" s="117"/>
      <c r="AW55" s="117"/>
      <c r="AX55" s="117"/>
      <c r="AY55" s="118"/>
      <c r="AZ55" s="76"/>
      <c r="BA55" s="116"/>
      <c r="BB55" s="117"/>
      <c r="BC55" s="117"/>
      <c r="BD55" s="117"/>
      <c r="BE55" s="118"/>
      <c r="BF55" s="76"/>
    </row>
    <row r="56" spans="1:58" ht="18.75" customHeight="1" x14ac:dyDescent="0.25">
      <c r="A56" s="96" t="s">
        <v>49</v>
      </c>
      <c r="B56" s="97"/>
      <c r="C56" s="97" t="s">
        <v>50</v>
      </c>
      <c r="D56" s="97"/>
      <c r="E56" s="79">
        <f>Служебный!A47</f>
        <v>22</v>
      </c>
      <c r="F56" s="79">
        <f>Служебный!B47</f>
        <v>38</v>
      </c>
      <c r="G56" s="20">
        <f>IFERROR(((F56-E56)/E56*100),0)</f>
        <v>72.727272727272734</v>
      </c>
      <c r="H56" s="20">
        <f>IFERROR(E56/(E56+E51)*100,0)</f>
        <v>16.793893129770993</v>
      </c>
      <c r="I56" s="61">
        <f>IFERROR(F56/(F56+F51)*100,0)</f>
        <v>23.030303030303031</v>
      </c>
      <c r="J56" s="76">
        <f>ABS(I56-H56)</f>
        <v>6.2364099005320384</v>
      </c>
      <c r="K56" s="82">
        <f>Служебный!C47</f>
        <v>9</v>
      </c>
      <c r="L56" s="79">
        <f>Служебный!D47</f>
        <v>17</v>
      </c>
      <c r="M56" s="20">
        <f>IFERROR(((L56-K56)/K56*100),0)</f>
        <v>88.888888888888886</v>
      </c>
      <c r="N56" s="20">
        <f>IFERROR(K56/(K56+K51)*100,0)</f>
        <v>21.951219512195124</v>
      </c>
      <c r="O56" s="61">
        <f>IFERROR(L56/(L56+L51)*100,0)</f>
        <v>31.481481481481481</v>
      </c>
      <c r="P56" s="76">
        <f>ABS(O56-N56)</f>
        <v>9.5302619692863573</v>
      </c>
      <c r="Q56" s="82">
        <f>Служебный!E47</f>
        <v>5</v>
      </c>
      <c r="R56" s="79">
        <f>Служебный!F47</f>
        <v>1</v>
      </c>
      <c r="S56" s="20">
        <f>IFERROR(((R56-Q56)/Q56*100),0)</f>
        <v>-80</v>
      </c>
      <c r="T56" s="20">
        <f>IFERROR(Q56/(Q56+Q51)*100,0)</f>
        <v>26.315789473684209</v>
      </c>
      <c r="U56" s="61">
        <f>IFERROR(R56/(R56+R51)*100,0)</f>
        <v>6.25</v>
      </c>
      <c r="V56" s="76">
        <f>ABS(U56-T56)</f>
        <v>20.065789473684209</v>
      </c>
      <c r="W56" s="82">
        <f>Служебный!G47</f>
        <v>1</v>
      </c>
      <c r="X56" s="79">
        <f>Служебный!H47</f>
        <v>2</v>
      </c>
      <c r="Y56" s="20">
        <f>IFERROR(((X56-W56)/W56*100),0)</f>
        <v>100</v>
      </c>
      <c r="Z56" s="20">
        <f>IFERROR(W56/(W56+W51)*100,0)</f>
        <v>33.333333333333329</v>
      </c>
      <c r="AA56" s="61">
        <f>IFERROR(X56/(X56+X51)*100,0)</f>
        <v>66.666666666666657</v>
      </c>
      <c r="AB56" s="76">
        <f>ABS(AA56-Z56)</f>
        <v>33.333333333333329</v>
      </c>
      <c r="AC56" s="82">
        <f>Служебный!I47</f>
        <v>0</v>
      </c>
      <c r="AD56" s="79">
        <f>Служебный!J47</f>
        <v>1</v>
      </c>
      <c r="AE56" s="20">
        <f>IFERROR(((AD56-AC56)/AC56*100),0)</f>
        <v>0</v>
      </c>
      <c r="AF56" s="20">
        <f>IFERROR(AC56/(AC56+AC51)*100,0)</f>
        <v>0</v>
      </c>
      <c r="AG56" s="61">
        <f>IFERROR(AD56/(AD56+AD51)*100,0)</f>
        <v>7.6923076923076925</v>
      </c>
      <c r="AH56" s="76">
        <f>ABS(AG56-AF56)</f>
        <v>7.6923076923076925</v>
      </c>
      <c r="AI56" s="82">
        <f>Служебный!K47</f>
        <v>6</v>
      </c>
      <c r="AJ56" s="79">
        <f>Служебный!L47</f>
        <v>12</v>
      </c>
      <c r="AK56" s="20">
        <f>IFERROR(((AJ56-AI56)/AI56*100),0)</f>
        <v>100</v>
      </c>
      <c r="AL56" s="20">
        <f>IFERROR(AI56/(AI56+AI51)*100,0)</f>
        <v>25</v>
      </c>
      <c r="AM56" s="61">
        <f>IFERROR(AJ56/(AJ56+AJ51)*100,0)</f>
        <v>26.666666666666668</v>
      </c>
      <c r="AN56" s="76">
        <f>ABS(AM56-AL56)</f>
        <v>1.6666666666666679</v>
      </c>
      <c r="AO56" s="82">
        <f>Служебный!M47</f>
        <v>0</v>
      </c>
      <c r="AP56" s="79">
        <f>Служебный!N47</f>
        <v>1</v>
      </c>
      <c r="AQ56" s="20">
        <f>IFERROR(((AP56-AO56)/AO56*100),0)</f>
        <v>0</v>
      </c>
      <c r="AR56" s="20">
        <f>IFERROR(AO56/(AO56+AO51)*100,0)</f>
        <v>0</v>
      </c>
      <c r="AS56" s="61">
        <f>IFERROR(AP56/(AP56+AP51)*100,0)</f>
        <v>7.6923076923076925</v>
      </c>
      <c r="AT56" s="76">
        <f>ABS(AS56-AR56)</f>
        <v>7.6923076923076925</v>
      </c>
      <c r="AU56" s="82">
        <f>Служебный!O47</f>
        <v>0</v>
      </c>
      <c r="AV56" s="79">
        <f>Служебный!P47</f>
        <v>3</v>
      </c>
      <c r="AW56" s="20">
        <f>IFERROR(((AV56-AU56)/AU56*100),0)</f>
        <v>0</v>
      </c>
      <c r="AX56" s="20">
        <f>IFERROR(AU56/(AU56+AU51)*100,0)</f>
        <v>0</v>
      </c>
      <c r="AY56" s="61">
        <f>IFERROR(AV56/(AV56+AV51)*100,0)</f>
        <v>23.076923076923077</v>
      </c>
      <c r="AZ56" s="76">
        <f>ABS(AY56-AX56)</f>
        <v>23.076923076923077</v>
      </c>
      <c r="BA56" s="82">
        <f>Служебный!Q47</f>
        <v>1</v>
      </c>
      <c r="BB56" s="79">
        <f>Служебный!R47</f>
        <v>1</v>
      </c>
      <c r="BC56" s="20">
        <f>IFERROR(((BB56-BA56)/BA56*100),0)</f>
        <v>0</v>
      </c>
      <c r="BD56" s="20">
        <f>IFERROR(BA56/(BA56+BA51)*100,0)</f>
        <v>7.6923076923076925</v>
      </c>
      <c r="BE56" s="61">
        <f>IFERROR(BB56/(BB56+BB51)*100,0)</f>
        <v>12.5</v>
      </c>
      <c r="BF56" s="76">
        <f>ABS(BE56-BD56)</f>
        <v>4.8076923076923075</v>
      </c>
    </row>
    <row r="57" spans="1:58" ht="18.75" customHeight="1" x14ac:dyDescent="0.25">
      <c r="A57" s="98"/>
      <c r="B57" s="99"/>
      <c r="C57" s="99" t="s">
        <v>51</v>
      </c>
      <c r="D57" s="50" t="s">
        <v>4</v>
      </c>
      <c r="E57" s="80">
        <f>Служебный!A48</f>
        <v>4</v>
      </c>
      <c r="F57" s="80">
        <f>Служебный!B48</f>
        <v>1</v>
      </c>
      <c r="G57" s="17">
        <f t="shared" ref="G57:G59" si="103">IFERROR(((F57-E57)/E57*100),0)</f>
        <v>-75</v>
      </c>
      <c r="H57" s="19">
        <f t="shared" ref="H57:I59" si="104">IFERROR(E57/(E57+E52)*100,0)</f>
        <v>57.142857142857139</v>
      </c>
      <c r="I57" s="21">
        <f t="shared" si="104"/>
        <v>25</v>
      </c>
      <c r="J57" s="76">
        <f t="shared" ref="J57:J59" si="105">ABS(I57-H57)</f>
        <v>32.142857142857139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50</v>
      </c>
      <c r="O57" s="21">
        <f t="shared" ref="O57:O59" si="108">IFERROR(L57/(L57+L52)*100,0)</f>
        <v>0</v>
      </c>
      <c r="P57" s="76">
        <f t="shared" ref="P57:P59" si="109">ABS(O57-N57)</f>
        <v>50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100</v>
      </c>
      <c r="U57" s="21">
        <f t="shared" ref="U57:U59" si="112">IFERROR(R57/(R57+R52)*100,0)</f>
        <v>0</v>
      </c>
      <c r="V57" s="76">
        <f t="shared" ref="V57:V59" si="113">ABS(U57-T57)</f>
        <v>100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100</v>
      </c>
      <c r="AH57" s="76">
        <f t="shared" ref="AH57:AH59" si="121">ABS(AG57-AF57)</f>
        <v>100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0</v>
      </c>
      <c r="AV57" s="80">
        <f>Служебный!P48</f>
        <v>0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0</v>
      </c>
      <c r="AZ57" s="76">
        <f t="shared" ref="AZ57:AZ59" si="133">ABS(AY57-AX57)</f>
        <v>0</v>
      </c>
      <c r="BA57" s="83">
        <f>Служебный!Q48</f>
        <v>0</v>
      </c>
      <c r="BB57" s="80">
        <f>Служебный!R48</f>
        <v>0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0</v>
      </c>
      <c r="BF57" s="76">
        <f t="shared" ref="BF57:BF59" si="137">ABS(BE57-BD57)</f>
        <v>0</v>
      </c>
    </row>
    <row r="58" spans="1:58" ht="18.75" customHeight="1" x14ac:dyDescent="0.25">
      <c r="A58" s="98"/>
      <c r="B58" s="99"/>
      <c r="C58" s="99"/>
      <c r="D58" s="50" t="s">
        <v>5</v>
      </c>
      <c r="E58" s="80">
        <f>Служебный!A49</f>
        <v>7</v>
      </c>
      <c r="F58" s="80">
        <f>Служебный!B49</f>
        <v>9</v>
      </c>
      <c r="G58" s="17">
        <f t="shared" si="103"/>
        <v>28.571428571428569</v>
      </c>
      <c r="H58" s="17">
        <f t="shared" si="104"/>
        <v>24.137931034482758</v>
      </c>
      <c r="I58" s="21">
        <f t="shared" si="104"/>
        <v>34.615384615384613</v>
      </c>
      <c r="J58" s="76">
        <f t="shared" si="105"/>
        <v>10.477453580901855</v>
      </c>
      <c r="K58" s="83">
        <f>Служебный!C49</f>
        <v>4</v>
      </c>
      <c r="L58" s="80">
        <f>Служебный!D49</f>
        <v>6</v>
      </c>
      <c r="M58" s="17">
        <f t="shared" si="106"/>
        <v>50</v>
      </c>
      <c r="N58" s="17">
        <f t="shared" si="107"/>
        <v>36.363636363636367</v>
      </c>
      <c r="O58" s="21">
        <f t="shared" si="108"/>
        <v>40</v>
      </c>
      <c r="P58" s="76">
        <f t="shared" si="109"/>
        <v>3.6363636363636331</v>
      </c>
      <c r="Q58" s="83">
        <f>Служебный!E49</f>
        <v>0</v>
      </c>
      <c r="R58" s="80">
        <f>Служебный!F49</f>
        <v>0</v>
      </c>
      <c r="S58" s="17">
        <f t="shared" si="110"/>
        <v>0</v>
      </c>
      <c r="T58" s="17">
        <f t="shared" si="111"/>
        <v>0</v>
      </c>
      <c r="U58" s="21">
        <f t="shared" si="112"/>
        <v>0</v>
      </c>
      <c r="V58" s="76">
        <f t="shared" si="113"/>
        <v>0</v>
      </c>
      <c r="W58" s="83">
        <f>Служебный!G49</f>
        <v>1</v>
      </c>
      <c r="X58" s="80">
        <f>Служебный!H49</f>
        <v>0</v>
      </c>
      <c r="Y58" s="17">
        <f t="shared" si="114"/>
        <v>-100</v>
      </c>
      <c r="Z58" s="17">
        <f t="shared" si="115"/>
        <v>100</v>
      </c>
      <c r="AA58" s="21">
        <f t="shared" si="116"/>
        <v>0</v>
      </c>
      <c r="AB58" s="76">
        <f t="shared" si="117"/>
        <v>100</v>
      </c>
      <c r="AC58" s="83">
        <f>Служебный!I49</f>
        <v>0</v>
      </c>
      <c r="AD58" s="80">
        <f>Служебный!J49</f>
        <v>0</v>
      </c>
      <c r="AE58" s="17">
        <f t="shared" si="118"/>
        <v>0</v>
      </c>
      <c r="AF58" s="17">
        <f t="shared" si="119"/>
        <v>0</v>
      </c>
      <c r="AG58" s="21">
        <f t="shared" si="120"/>
        <v>0</v>
      </c>
      <c r="AH58" s="76">
        <f t="shared" si="121"/>
        <v>0</v>
      </c>
      <c r="AI58" s="83">
        <f>Служебный!K49</f>
        <v>2</v>
      </c>
      <c r="AJ58" s="80">
        <f>Служебный!L49</f>
        <v>2</v>
      </c>
      <c r="AK58" s="17">
        <f t="shared" si="122"/>
        <v>0</v>
      </c>
      <c r="AL58" s="17">
        <f t="shared" si="123"/>
        <v>33.333333333333329</v>
      </c>
      <c r="AM58" s="21">
        <f t="shared" si="124"/>
        <v>33.333333333333329</v>
      </c>
      <c r="AN58" s="76">
        <f t="shared" si="125"/>
        <v>0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0</v>
      </c>
      <c r="AV58" s="80">
        <f>Служебный!P49</f>
        <v>0</v>
      </c>
      <c r="AW58" s="17">
        <f t="shared" si="130"/>
        <v>0</v>
      </c>
      <c r="AX58" s="17">
        <f t="shared" si="131"/>
        <v>0</v>
      </c>
      <c r="AY58" s="21">
        <f t="shared" si="132"/>
        <v>0</v>
      </c>
      <c r="AZ58" s="76">
        <f t="shared" si="133"/>
        <v>0</v>
      </c>
      <c r="BA58" s="83">
        <f>Служебный!Q49</f>
        <v>0</v>
      </c>
      <c r="BB58" s="80">
        <f>Служебный!R49</f>
        <v>1</v>
      </c>
      <c r="BC58" s="17">
        <f t="shared" si="134"/>
        <v>0</v>
      </c>
      <c r="BD58" s="17">
        <f t="shared" si="135"/>
        <v>0</v>
      </c>
      <c r="BE58" s="21">
        <f t="shared" si="136"/>
        <v>50</v>
      </c>
      <c r="BF58" s="76">
        <f t="shared" si="137"/>
        <v>50</v>
      </c>
    </row>
    <row r="59" spans="1:58" ht="18.75" customHeight="1" thickBot="1" x14ac:dyDescent="0.3">
      <c r="A59" s="100"/>
      <c r="B59" s="101"/>
      <c r="C59" s="101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22" zoomScale="85" zoomScaleNormal="85" workbookViewId="0"/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141">
        <v>180</v>
      </c>
      <c r="B1" s="142">
        <v>222</v>
      </c>
      <c r="C1" s="142">
        <v>60</v>
      </c>
      <c r="D1" s="142">
        <v>73</v>
      </c>
      <c r="E1" s="142">
        <v>27</v>
      </c>
      <c r="F1" s="142">
        <v>29</v>
      </c>
      <c r="G1" s="142">
        <v>4</v>
      </c>
      <c r="H1" s="142">
        <v>1</v>
      </c>
      <c r="I1" s="142">
        <v>18</v>
      </c>
      <c r="J1" s="142">
        <v>22</v>
      </c>
      <c r="K1" s="142">
        <v>22</v>
      </c>
      <c r="L1" s="142">
        <v>46</v>
      </c>
      <c r="M1" s="142">
        <v>19</v>
      </c>
      <c r="N1" s="142">
        <v>19</v>
      </c>
      <c r="O1" s="142">
        <v>16</v>
      </c>
      <c r="P1" s="142">
        <v>18</v>
      </c>
      <c r="Q1" s="142">
        <v>13</v>
      </c>
      <c r="R1" s="142">
        <v>14</v>
      </c>
      <c r="S1" s="140" t="s">
        <v>57</v>
      </c>
    </row>
    <row r="2" spans="1:19" ht="15.75" thickBot="1" x14ac:dyDescent="0.3">
      <c r="A2" s="143">
        <v>6</v>
      </c>
      <c r="B2" s="144">
        <v>8</v>
      </c>
      <c r="C2" s="144">
        <v>1</v>
      </c>
      <c r="D2" s="144">
        <v>0</v>
      </c>
      <c r="E2" s="144">
        <v>1</v>
      </c>
      <c r="F2" s="144">
        <v>0</v>
      </c>
      <c r="G2" s="144">
        <v>0</v>
      </c>
      <c r="H2" s="144">
        <v>0</v>
      </c>
      <c r="I2" s="144">
        <v>0</v>
      </c>
      <c r="J2" s="144">
        <v>0</v>
      </c>
      <c r="K2" s="144">
        <v>0</v>
      </c>
      <c r="L2" s="144">
        <v>4</v>
      </c>
      <c r="M2" s="144">
        <v>0</v>
      </c>
      <c r="N2" s="144">
        <v>1</v>
      </c>
      <c r="O2" s="144">
        <v>3</v>
      </c>
      <c r="P2" s="144">
        <v>3</v>
      </c>
      <c r="Q2" s="144">
        <v>1</v>
      </c>
      <c r="R2" s="144">
        <v>0</v>
      </c>
      <c r="S2" s="140"/>
    </row>
    <row r="3" spans="1:19" ht="15.75" thickBot="1" x14ac:dyDescent="0.3">
      <c r="A3" s="143">
        <v>43</v>
      </c>
      <c r="B3" s="144">
        <v>46</v>
      </c>
      <c r="C3" s="144">
        <v>21</v>
      </c>
      <c r="D3" s="144">
        <v>22</v>
      </c>
      <c r="E3" s="144">
        <v>6</v>
      </c>
      <c r="F3" s="144">
        <v>6</v>
      </c>
      <c r="G3" s="144">
        <v>1</v>
      </c>
      <c r="H3" s="144">
        <v>1</v>
      </c>
      <c r="I3" s="144">
        <v>5</v>
      </c>
      <c r="J3" s="144">
        <v>7</v>
      </c>
      <c r="K3" s="144">
        <v>4</v>
      </c>
      <c r="L3" s="144">
        <v>5</v>
      </c>
      <c r="M3" s="144">
        <v>3</v>
      </c>
      <c r="N3" s="144">
        <v>2</v>
      </c>
      <c r="O3" s="144">
        <v>1</v>
      </c>
      <c r="P3" s="144">
        <v>1</v>
      </c>
      <c r="Q3" s="144">
        <v>2</v>
      </c>
      <c r="R3" s="144">
        <v>2</v>
      </c>
      <c r="S3" s="140"/>
    </row>
    <row r="4" spans="1:19" ht="15.75" thickBot="1" x14ac:dyDescent="0.3">
      <c r="A4" s="143">
        <v>29</v>
      </c>
      <c r="B4" s="144">
        <v>61</v>
      </c>
      <c r="C4" s="144">
        <v>10</v>
      </c>
      <c r="D4" s="144">
        <v>21</v>
      </c>
      <c r="E4" s="144">
        <v>6</v>
      </c>
      <c r="F4" s="144">
        <v>5</v>
      </c>
      <c r="G4" s="144">
        <v>0</v>
      </c>
      <c r="H4" s="144">
        <v>0</v>
      </c>
      <c r="I4" s="144">
        <v>2</v>
      </c>
      <c r="J4" s="144">
        <v>7</v>
      </c>
      <c r="K4" s="144">
        <v>4</v>
      </c>
      <c r="L4" s="144">
        <v>10</v>
      </c>
      <c r="M4" s="144">
        <v>5</v>
      </c>
      <c r="N4" s="144">
        <v>5</v>
      </c>
      <c r="O4" s="144">
        <v>1</v>
      </c>
      <c r="P4" s="144">
        <v>6</v>
      </c>
      <c r="Q4" s="144">
        <v>1</v>
      </c>
      <c r="R4" s="144">
        <v>7</v>
      </c>
      <c r="S4" s="140"/>
    </row>
    <row r="5" spans="1:19" ht="15.75" thickBot="1" x14ac:dyDescent="0.3">
      <c r="A5" s="143">
        <v>102</v>
      </c>
      <c r="B5" s="144">
        <v>107</v>
      </c>
      <c r="C5" s="144">
        <v>28</v>
      </c>
      <c r="D5" s="144">
        <v>30</v>
      </c>
      <c r="E5" s="144">
        <v>14</v>
      </c>
      <c r="F5" s="144">
        <v>18</v>
      </c>
      <c r="G5" s="144">
        <v>3</v>
      </c>
      <c r="H5" s="144">
        <v>0</v>
      </c>
      <c r="I5" s="144">
        <v>11</v>
      </c>
      <c r="J5" s="144">
        <v>8</v>
      </c>
      <c r="K5" s="144">
        <v>14</v>
      </c>
      <c r="L5" s="144">
        <v>27</v>
      </c>
      <c r="M5" s="144">
        <v>11</v>
      </c>
      <c r="N5" s="144">
        <v>11</v>
      </c>
      <c r="O5" s="144">
        <v>11</v>
      </c>
      <c r="P5" s="144">
        <v>8</v>
      </c>
      <c r="Q5" s="144">
        <v>9</v>
      </c>
      <c r="R5" s="144">
        <v>5</v>
      </c>
      <c r="S5" s="140"/>
    </row>
    <row r="6" spans="1:19" ht="15.75" thickBot="1" x14ac:dyDescent="0.3">
      <c r="A6" s="143">
        <v>7</v>
      </c>
      <c r="B6" s="144">
        <v>3</v>
      </c>
      <c r="C6" s="144">
        <v>7</v>
      </c>
      <c r="D6" s="144">
        <v>2</v>
      </c>
      <c r="E6" s="144">
        <v>0</v>
      </c>
      <c r="F6" s="144">
        <v>1</v>
      </c>
      <c r="G6" s="144">
        <v>0</v>
      </c>
      <c r="H6" s="144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0"/>
    </row>
    <row r="7" spans="1:19" ht="15.75" thickBot="1" x14ac:dyDescent="0.3">
      <c r="A7" s="143">
        <v>17</v>
      </c>
      <c r="B7" s="144">
        <v>15</v>
      </c>
      <c r="C7" s="144">
        <v>13</v>
      </c>
      <c r="D7" s="144">
        <v>4</v>
      </c>
      <c r="E7" s="144">
        <v>2</v>
      </c>
      <c r="F7" s="144">
        <v>4</v>
      </c>
      <c r="G7" s="144">
        <v>1</v>
      </c>
      <c r="H7" s="144">
        <v>0</v>
      </c>
      <c r="I7" s="144">
        <v>0</v>
      </c>
      <c r="J7" s="144">
        <v>4</v>
      </c>
      <c r="K7" s="144">
        <v>0</v>
      </c>
      <c r="L7" s="144">
        <v>3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0"/>
    </row>
    <row r="8" spans="1:19" ht="15.75" thickBot="1" x14ac:dyDescent="0.3">
      <c r="A8" s="143">
        <v>1</v>
      </c>
      <c r="B8" s="144">
        <v>2</v>
      </c>
      <c r="C8" s="144">
        <v>0</v>
      </c>
      <c r="D8" s="144">
        <v>1</v>
      </c>
      <c r="E8" s="144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1</v>
      </c>
      <c r="O8" s="144">
        <v>1</v>
      </c>
      <c r="P8" s="144">
        <v>0</v>
      </c>
      <c r="Q8" s="144">
        <v>0</v>
      </c>
      <c r="R8" s="144">
        <v>0</v>
      </c>
      <c r="S8" s="140"/>
    </row>
    <row r="9" spans="1:19" ht="15.75" thickBot="1" x14ac:dyDescent="0.3">
      <c r="A9" s="143">
        <v>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0"/>
    </row>
    <row r="10" spans="1:19" ht="15.75" thickBot="1" x14ac:dyDescent="0.3">
      <c r="A10" s="143">
        <v>0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0"/>
    </row>
    <row r="11" spans="1:19" ht="15.75" thickBot="1" x14ac:dyDescent="0.3">
      <c r="A11" s="143">
        <v>2</v>
      </c>
      <c r="B11" s="144">
        <v>4</v>
      </c>
      <c r="C11" s="144">
        <v>1</v>
      </c>
      <c r="D11" s="144">
        <v>1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1</v>
      </c>
      <c r="L11" s="144">
        <v>1</v>
      </c>
      <c r="M11" s="144">
        <v>0</v>
      </c>
      <c r="N11" s="144">
        <v>1</v>
      </c>
      <c r="O11" s="144">
        <v>0</v>
      </c>
      <c r="P11" s="144">
        <v>0</v>
      </c>
      <c r="Q11" s="144">
        <v>0</v>
      </c>
      <c r="R11" s="144">
        <v>1</v>
      </c>
      <c r="S11" s="140"/>
    </row>
    <row r="12" spans="1:19" ht="15.75" thickBot="1" x14ac:dyDescent="0.3">
      <c r="A12" s="143">
        <v>2</v>
      </c>
      <c r="B12" s="144">
        <v>18</v>
      </c>
      <c r="C12" s="144">
        <v>0</v>
      </c>
      <c r="D12" s="144">
        <v>2</v>
      </c>
      <c r="E12" s="144">
        <v>1</v>
      </c>
      <c r="F12" s="144">
        <v>2</v>
      </c>
      <c r="G12" s="144">
        <v>0</v>
      </c>
      <c r="H12" s="144">
        <v>0</v>
      </c>
      <c r="I12" s="144">
        <v>0</v>
      </c>
      <c r="J12" s="144">
        <v>0</v>
      </c>
      <c r="K12" s="144">
        <v>1</v>
      </c>
      <c r="L12" s="144">
        <v>3</v>
      </c>
      <c r="M12" s="144">
        <v>0</v>
      </c>
      <c r="N12" s="144">
        <v>2</v>
      </c>
      <c r="O12" s="144">
        <v>0</v>
      </c>
      <c r="P12" s="144">
        <v>4</v>
      </c>
      <c r="Q12" s="144">
        <v>0</v>
      </c>
      <c r="R12" s="144">
        <v>5</v>
      </c>
      <c r="S12" s="140"/>
    </row>
    <row r="13" spans="1:19" ht="15.75" thickBot="1" x14ac:dyDescent="0.3">
      <c r="A13" s="143">
        <v>0</v>
      </c>
      <c r="B13" s="144">
        <v>1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1</v>
      </c>
      <c r="Q13" s="144">
        <v>0</v>
      </c>
      <c r="R13" s="144">
        <v>0</v>
      </c>
      <c r="S13" s="140"/>
    </row>
    <row r="14" spans="1:19" ht="15.75" thickBot="1" x14ac:dyDescent="0.3">
      <c r="A14" s="143">
        <v>30</v>
      </c>
      <c r="B14" s="144">
        <v>53</v>
      </c>
      <c r="C14" s="144">
        <v>8</v>
      </c>
      <c r="D14" s="144">
        <v>25</v>
      </c>
      <c r="E14" s="144">
        <v>7</v>
      </c>
      <c r="F14" s="144">
        <v>7</v>
      </c>
      <c r="G14" s="144">
        <v>0</v>
      </c>
      <c r="H14" s="144">
        <v>0</v>
      </c>
      <c r="I14" s="144">
        <v>1</v>
      </c>
      <c r="J14" s="144">
        <v>6</v>
      </c>
      <c r="K14" s="144">
        <v>3</v>
      </c>
      <c r="L14" s="144">
        <v>10</v>
      </c>
      <c r="M14" s="144">
        <v>8</v>
      </c>
      <c r="N14" s="144">
        <v>2</v>
      </c>
      <c r="O14" s="144">
        <v>0</v>
      </c>
      <c r="P14" s="144">
        <v>1</v>
      </c>
      <c r="Q14" s="144">
        <v>3</v>
      </c>
      <c r="R14" s="144">
        <v>2</v>
      </c>
      <c r="S14" s="140"/>
    </row>
    <row r="15" spans="1:19" ht="15.75" thickBot="1" x14ac:dyDescent="0.3">
      <c r="A15" s="143">
        <v>17</v>
      </c>
      <c r="B15" s="144">
        <v>14</v>
      </c>
      <c r="C15" s="144">
        <v>1</v>
      </c>
      <c r="D15" s="144">
        <v>6</v>
      </c>
      <c r="E15" s="144">
        <v>4</v>
      </c>
      <c r="F15" s="144">
        <v>3</v>
      </c>
      <c r="G15" s="144">
        <v>0</v>
      </c>
      <c r="H15" s="144">
        <v>0</v>
      </c>
      <c r="I15" s="144">
        <v>0</v>
      </c>
      <c r="J15" s="144">
        <v>0</v>
      </c>
      <c r="K15" s="144">
        <v>3</v>
      </c>
      <c r="L15" s="144">
        <v>4</v>
      </c>
      <c r="M15" s="144">
        <v>6</v>
      </c>
      <c r="N15" s="144">
        <v>1</v>
      </c>
      <c r="O15" s="144">
        <v>0</v>
      </c>
      <c r="P15" s="144">
        <v>0</v>
      </c>
      <c r="Q15" s="144">
        <v>3</v>
      </c>
      <c r="R15" s="144">
        <v>0</v>
      </c>
      <c r="S15" s="140"/>
    </row>
    <row r="16" spans="1:19" ht="16.5" customHeight="1" thickBot="1" x14ac:dyDescent="0.3">
      <c r="A16" s="143">
        <v>2</v>
      </c>
      <c r="B16" s="144">
        <v>3</v>
      </c>
      <c r="C16" s="144">
        <v>0</v>
      </c>
      <c r="D16" s="144">
        <v>0</v>
      </c>
      <c r="E16" s="144">
        <v>1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1</v>
      </c>
      <c r="O16" s="144">
        <v>1</v>
      </c>
      <c r="P16" s="144">
        <v>2</v>
      </c>
      <c r="Q16" s="144">
        <v>0</v>
      </c>
      <c r="R16" s="144">
        <v>0</v>
      </c>
      <c r="S16" s="140" t="s">
        <v>58</v>
      </c>
    </row>
    <row r="17" spans="1:19" ht="15.75" thickBot="1" x14ac:dyDescent="0.3">
      <c r="A17" s="143">
        <v>10</v>
      </c>
      <c r="B17" s="144">
        <v>6</v>
      </c>
      <c r="C17" s="144">
        <v>5</v>
      </c>
      <c r="D17" s="144">
        <v>3</v>
      </c>
      <c r="E17" s="144">
        <v>0</v>
      </c>
      <c r="F17" s="144">
        <v>0</v>
      </c>
      <c r="G17" s="144">
        <v>0</v>
      </c>
      <c r="H17" s="144">
        <v>1</v>
      </c>
      <c r="I17" s="144">
        <v>0</v>
      </c>
      <c r="J17" s="144">
        <v>0</v>
      </c>
      <c r="K17" s="144">
        <v>1</v>
      </c>
      <c r="L17" s="144">
        <v>1</v>
      </c>
      <c r="M17" s="144">
        <v>1</v>
      </c>
      <c r="N17" s="144">
        <v>0</v>
      </c>
      <c r="O17" s="144">
        <v>1</v>
      </c>
      <c r="P17" s="144">
        <v>1</v>
      </c>
      <c r="Q17" s="144">
        <v>2</v>
      </c>
      <c r="R17" s="144">
        <v>0</v>
      </c>
      <c r="S17" s="140"/>
    </row>
    <row r="18" spans="1:19" ht="15.75" thickBot="1" x14ac:dyDescent="0.3">
      <c r="A18" s="143">
        <v>2</v>
      </c>
      <c r="B18" s="144">
        <v>1</v>
      </c>
      <c r="C18" s="144">
        <v>1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1</v>
      </c>
      <c r="Q18" s="144">
        <v>1</v>
      </c>
      <c r="R18" s="144">
        <v>0</v>
      </c>
      <c r="S18" s="140"/>
    </row>
    <row r="19" spans="1:19" ht="15.75" thickBot="1" x14ac:dyDescent="0.3">
      <c r="A19" s="143">
        <v>0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0"/>
    </row>
    <row r="20" spans="1:19" ht="15.75" thickBot="1" x14ac:dyDescent="0.3">
      <c r="A20" s="143">
        <v>2</v>
      </c>
      <c r="B20" s="144">
        <v>0</v>
      </c>
      <c r="C20" s="144">
        <v>0</v>
      </c>
      <c r="D20" s="144">
        <v>0</v>
      </c>
      <c r="E20" s="144">
        <v>1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1</v>
      </c>
      <c r="P20" s="144">
        <v>0</v>
      </c>
      <c r="Q20" s="144">
        <v>0</v>
      </c>
      <c r="R20" s="144">
        <v>0</v>
      </c>
      <c r="S20" s="140"/>
    </row>
    <row r="21" spans="1:19" ht="15.75" thickBot="1" x14ac:dyDescent="0.3">
      <c r="A21" s="143">
        <v>35</v>
      </c>
      <c r="B21" s="144">
        <v>59</v>
      </c>
      <c r="C21" s="144">
        <v>8</v>
      </c>
      <c r="D21" s="144">
        <v>22</v>
      </c>
      <c r="E21" s="144">
        <v>5</v>
      </c>
      <c r="F21" s="144">
        <v>8</v>
      </c>
      <c r="G21" s="144">
        <v>0</v>
      </c>
      <c r="H21" s="144">
        <v>0</v>
      </c>
      <c r="I21" s="144">
        <v>10</v>
      </c>
      <c r="J21" s="144">
        <v>12</v>
      </c>
      <c r="K21" s="144">
        <v>4</v>
      </c>
      <c r="L21" s="144">
        <v>11</v>
      </c>
      <c r="M21" s="144">
        <v>4</v>
      </c>
      <c r="N21" s="144">
        <v>2</v>
      </c>
      <c r="O21" s="144">
        <v>3</v>
      </c>
      <c r="P21" s="144">
        <v>2</v>
      </c>
      <c r="Q21" s="144">
        <v>1</v>
      </c>
      <c r="R21" s="144">
        <v>2</v>
      </c>
      <c r="S21" s="140"/>
    </row>
    <row r="22" spans="1:19" ht="15.75" thickBot="1" x14ac:dyDescent="0.3">
      <c r="A22" s="143">
        <v>14</v>
      </c>
      <c r="B22" s="144">
        <v>17</v>
      </c>
      <c r="C22" s="144">
        <v>14</v>
      </c>
      <c r="D22" s="144">
        <v>10</v>
      </c>
      <c r="E22" s="144">
        <v>0</v>
      </c>
      <c r="F22" s="144">
        <v>2</v>
      </c>
      <c r="G22" s="144">
        <v>0</v>
      </c>
      <c r="H22" s="144">
        <v>0</v>
      </c>
      <c r="I22" s="144">
        <v>0</v>
      </c>
      <c r="J22" s="144">
        <v>1</v>
      </c>
      <c r="K22" s="144">
        <v>0</v>
      </c>
      <c r="L22" s="144">
        <v>1</v>
      </c>
      <c r="M22" s="144">
        <v>0</v>
      </c>
      <c r="N22" s="144">
        <v>2</v>
      </c>
      <c r="O22" s="144">
        <v>0</v>
      </c>
      <c r="P22" s="144">
        <v>0</v>
      </c>
      <c r="Q22" s="144">
        <v>0</v>
      </c>
      <c r="R22" s="144">
        <v>1</v>
      </c>
      <c r="S22" s="140"/>
    </row>
    <row r="23" spans="1:19" ht="15.75" thickBot="1" x14ac:dyDescent="0.3">
      <c r="A23" s="143">
        <v>3</v>
      </c>
      <c r="B23" s="144">
        <v>4</v>
      </c>
      <c r="C23" s="144">
        <v>1</v>
      </c>
      <c r="D23" s="144">
        <v>2</v>
      </c>
      <c r="E23" s="144">
        <v>1</v>
      </c>
      <c r="F23" s="144">
        <v>1</v>
      </c>
      <c r="G23" s="144">
        <v>1</v>
      </c>
      <c r="H23" s="144">
        <v>0</v>
      </c>
      <c r="I23" s="144">
        <v>0</v>
      </c>
      <c r="J23" s="144">
        <v>0</v>
      </c>
      <c r="K23" s="144">
        <v>0</v>
      </c>
      <c r="L23" s="144">
        <v>1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0"/>
    </row>
    <row r="24" spans="1:19" ht="15.75" thickBot="1" x14ac:dyDescent="0.3">
      <c r="A24" s="143">
        <v>3</v>
      </c>
      <c r="B24" s="144">
        <v>1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2</v>
      </c>
      <c r="N24" s="144">
        <v>1</v>
      </c>
      <c r="O24" s="144">
        <v>1</v>
      </c>
      <c r="P24" s="144">
        <v>0</v>
      </c>
      <c r="Q24" s="144">
        <v>0</v>
      </c>
      <c r="R24" s="144">
        <v>0</v>
      </c>
      <c r="S24" s="140"/>
    </row>
    <row r="25" spans="1:19" ht="15.75" thickBot="1" x14ac:dyDescent="0.3">
      <c r="A25" s="143">
        <v>1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0"/>
    </row>
    <row r="26" spans="1:19" ht="15.75" thickBot="1" x14ac:dyDescent="0.3">
      <c r="A26" s="143">
        <v>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0"/>
    </row>
    <row r="27" spans="1:19" ht="15.75" thickBot="1" x14ac:dyDescent="0.3">
      <c r="A27" s="143">
        <v>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0"/>
    </row>
    <row r="28" spans="1:19" ht="15.75" thickBot="1" x14ac:dyDescent="0.3">
      <c r="A28" s="143">
        <v>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0"/>
    </row>
    <row r="29" spans="1:19" ht="15.75" thickBot="1" x14ac:dyDescent="0.3">
      <c r="A29" s="143">
        <v>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0"/>
    </row>
    <row r="30" spans="1:19" ht="15.75" thickBot="1" x14ac:dyDescent="0.3">
      <c r="A30" s="143">
        <v>0</v>
      </c>
      <c r="B30" s="144">
        <v>1</v>
      </c>
      <c r="C30" s="144">
        <v>0</v>
      </c>
      <c r="D30" s="144">
        <v>0</v>
      </c>
      <c r="E30" s="144">
        <v>0</v>
      </c>
      <c r="F30" s="144">
        <v>1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0"/>
    </row>
    <row r="31" spans="1:19" ht="15.75" thickBot="1" x14ac:dyDescent="0.3">
      <c r="A31" s="143">
        <v>1</v>
      </c>
      <c r="B31" s="144">
        <v>6</v>
      </c>
      <c r="C31" s="144">
        <v>1</v>
      </c>
      <c r="D31" s="144">
        <v>0</v>
      </c>
      <c r="E31" s="144">
        <v>0</v>
      </c>
      <c r="F31" s="144">
        <v>2</v>
      </c>
      <c r="G31" s="144">
        <v>0</v>
      </c>
      <c r="H31" s="144">
        <v>0</v>
      </c>
      <c r="I31" s="144">
        <v>0</v>
      </c>
      <c r="J31" s="144">
        <v>4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0"/>
    </row>
    <row r="32" spans="1:19" ht="15.75" thickBot="1" x14ac:dyDescent="0.3">
      <c r="A32" s="143">
        <v>0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0"/>
    </row>
    <row r="33" spans="1:19" ht="15.75" thickBot="1" x14ac:dyDescent="0.3">
      <c r="A33" s="143">
        <v>0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0"/>
    </row>
    <row r="34" spans="1:19" ht="15.75" thickBot="1" x14ac:dyDescent="0.3">
      <c r="A34" s="143">
        <v>0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0"/>
    </row>
    <row r="35" spans="1:19" ht="15.75" thickBot="1" x14ac:dyDescent="0.3">
      <c r="A35" s="143">
        <v>0</v>
      </c>
      <c r="B35" s="144">
        <v>2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2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0"/>
    </row>
    <row r="36" spans="1:19" ht="16.5" customHeight="1" thickBot="1" x14ac:dyDescent="0.3">
      <c r="A36" s="143">
        <v>109</v>
      </c>
      <c r="B36" s="144">
        <v>127</v>
      </c>
      <c r="C36" s="144">
        <v>32</v>
      </c>
      <c r="D36" s="144">
        <v>37</v>
      </c>
      <c r="E36" s="144">
        <v>14</v>
      </c>
      <c r="F36" s="144">
        <v>15</v>
      </c>
      <c r="G36" s="144">
        <v>2</v>
      </c>
      <c r="H36" s="144">
        <v>1</v>
      </c>
      <c r="I36" s="144">
        <v>8</v>
      </c>
      <c r="J36" s="144">
        <v>12</v>
      </c>
      <c r="K36" s="144">
        <v>18</v>
      </c>
      <c r="L36" s="144">
        <v>33</v>
      </c>
      <c r="M36" s="144">
        <v>10</v>
      </c>
      <c r="N36" s="144">
        <v>12</v>
      </c>
      <c r="O36" s="144">
        <v>13</v>
      </c>
      <c r="P36" s="144">
        <v>10</v>
      </c>
      <c r="Q36" s="144">
        <v>12</v>
      </c>
      <c r="R36" s="144">
        <v>7</v>
      </c>
      <c r="S36" s="140" t="s">
        <v>59</v>
      </c>
    </row>
    <row r="37" spans="1:19" ht="15.75" thickBot="1" x14ac:dyDescent="0.3">
      <c r="A37" s="143">
        <v>3</v>
      </c>
      <c r="B37" s="144">
        <v>3</v>
      </c>
      <c r="C37" s="144">
        <v>1</v>
      </c>
      <c r="D37" s="144">
        <v>0</v>
      </c>
      <c r="E37" s="144">
        <v>0</v>
      </c>
      <c r="F37" s="144">
        <v>1</v>
      </c>
      <c r="G37" s="144">
        <v>0</v>
      </c>
      <c r="H37" s="144">
        <v>0</v>
      </c>
      <c r="I37" s="144">
        <v>1</v>
      </c>
      <c r="J37" s="144">
        <v>0</v>
      </c>
      <c r="K37" s="144">
        <v>0</v>
      </c>
      <c r="L37" s="144">
        <v>1</v>
      </c>
      <c r="M37" s="144">
        <v>0</v>
      </c>
      <c r="N37" s="144">
        <v>0</v>
      </c>
      <c r="O37" s="144">
        <v>0</v>
      </c>
      <c r="P37" s="144">
        <v>0</v>
      </c>
      <c r="Q37" s="144">
        <v>1</v>
      </c>
      <c r="R37" s="144">
        <v>1</v>
      </c>
      <c r="S37" s="140"/>
    </row>
    <row r="38" spans="1:19" ht="15.75" thickBot="1" x14ac:dyDescent="0.3">
      <c r="A38" s="143">
        <v>22</v>
      </c>
      <c r="B38" s="144">
        <v>17</v>
      </c>
      <c r="C38" s="144">
        <v>7</v>
      </c>
      <c r="D38" s="144">
        <v>9</v>
      </c>
      <c r="E38" s="144">
        <v>4</v>
      </c>
      <c r="F38" s="144">
        <v>0</v>
      </c>
      <c r="G38" s="144">
        <v>0</v>
      </c>
      <c r="H38" s="144">
        <v>0</v>
      </c>
      <c r="I38" s="144">
        <v>2</v>
      </c>
      <c r="J38" s="144">
        <v>3</v>
      </c>
      <c r="K38" s="144">
        <v>4</v>
      </c>
      <c r="L38" s="144">
        <v>4</v>
      </c>
      <c r="M38" s="144">
        <v>1</v>
      </c>
      <c r="N38" s="144">
        <v>0</v>
      </c>
      <c r="O38" s="144">
        <v>2</v>
      </c>
      <c r="P38" s="144">
        <v>0</v>
      </c>
      <c r="Q38" s="144">
        <v>2</v>
      </c>
      <c r="R38" s="144">
        <v>1</v>
      </c>
      <c r="S38" s="140"/>
    </row>
    <row r="39" spans="1:19" ht="15.75" thickBot="1" x14ac:dyDescent="0.3">
      <c r="A39" s="143">
        <v>3</v>
      </c>
      <c r="B39" s="144">
        <v>2</v>
      </c>
      <c r="C39" s="144">
        <v>1</v>
      </c>
      <c r="D39" s="144">
        <v>0</v>
      </c>
      <c r="E39" s="144">
        <v>0</v>
      </c>
      <c r="F39" s="144">
        <v>1</v>
      </c>
      <c r="G39" s="144">
        <v>0</v>
      </c>
      <c r="H39" s="144">
        <v>0</v>
      </c>
      <c r="I39" s="144">
        <v>1</v>
      </c>
      <c r="J39" s="144">
        <v>0</v>
      </c>
      <c r="K39" s="144">
        <v>0</v>
      </c>
      <c r="L39" s="144">
        <v>1</v>
      </c>
      <c r="M39" s="144">
        <v>0</v>
      </c>
      <c r="N39" s="144">
        <v>0</v>
      </c>
      <c r="O39" s="144">
        <v>0</v>
      </c>
      <c r="P39" s="144">
        <v>0</v>
      </c>
      <c r="Q39" s="144">
        <v>1</v>
      </c>
      <c r="R39" s="144">
        <v>0</v>
      </c>
      <c r="S39" s="140"/>
    </row>
    <row r="40" spans="1:19" ht="16.5" customHeight="1" thickBot="1" x14ac:dyDescent="0.3">
      <c r="A40" s="143">
        <v>2</v>
      </c>
      <c r="B40" s="144">
        <v>5</v>
      </c>
      <c r="C40" s="144">
        <v>0</v>
      </c>
      <c r="D40" s="144">
        <v>2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1</v>
      </c>
      <c r="K40" s="144">
        <v>2</v>
      </c>
      <c r="L40" s="144">
        <v>2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0" t="s">
        <v>60</v>
      </c>
    </row>
    <row r="41" spans="1:19" ht="15.75" thickBot="1" x14ac:dyDescent="0.3">
      <c r="A41" s="143">
        <v>55</v>
      </c>
      <c r="B41" s="144">
        <v>73</v>
      </c>
      <c r="C41" s="144">
        <v>11</v>
      </c>
      <c r="D41" s="144">
        <v>21</v>
      </c>
      <c r="E41" s="144">
        <v>3</v>
      </c>
      <c r="F41" s="144">
        <v>6</v>
      </c>
      <c r="G41" s="144">
        <v>2</v>
      </c>
      <c r="H41" s="144">
        <v>1</v>
      </c>
      <c r="I41" s="144">
        <v>4</v>
      </c>
      <c r="J41" s="144">
        <v>10</v>
      </c>
      <c r="K41" s="144">
        <v>12</v>
      </c>
      <c r="L41" s="144">
        <v>13</v>
      </c>
      <c r="M41" s="144">
        <v>6</v>
      </c>
      <c r="N41" s="144">
        <v>8</v>
      </c>
      <c r="O41" s="144">
        <v>11</v>
      </c>
      <c r="P41" s="144">
        <v>7</v>
      </c>
      <c r="Q41" s="144">
        <v>6</v>
      </c>
      <c r="R41" s="144">
        <v>7</v>
      </c>
      <c r="S41" s="140"/>
    </row>
    <row r="42" spans="1:19" ht="15.75" thickBot="1" x14ac:dyDescent="0.3">
      <c r="A42" s="143">
        <v>0</v>
      </c>
      <c r="B42" s="144">
        <v>2</v>
      </c>
      <c r="C42" s="144">
        <v>0</v>
      </c>
      <c r="D42" s="144">
        <v>0</v>
      </c>
      <c r="E42" s="144">
        <v>0</v>
      </c>
      <c r="F42" s="144">
        <v>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0"/>
    </row>
    <row r="43" spans="1:19" ht="15.75" thickBot="1" x14ac:dyDescent="0.3">
      <c r="A43" s="143">
        <v>4</v>
      </c>
      <c r="B43" s="144">
        <v>0</v>
      </c>
      <c r="C43" s="144">
        <v>1</v>
      </c>
      <c r="D43" s="144">
        <v>0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1</v>
      </c>
      <c r="L43" s="144">
        <v>0</v>
      </c>
      <c r="M43" s="144">
        <v>0</v>
      </c>
      <c r="N43" s="144">
        <v>0</v>
      </c>
      <c r="O43" s="144">
        <v>1</v>
      </c>
      <c r="P43" s="144">
        <v>0</v>
      </c>
      <c r="Q43" s="144">
        <v>1</v>
      </c>
      <c r="R43" s="144">
        <v>0</v>
      </c>
      <c r="S43" s="140"/>
    </row>
    <row r="44" spans="1:19" ht="15.75" thickBot="1" x14ac:dyDescent="0.3">
      <c r="A44" s="143">
        <v>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0"/>
    </row>
    <row r="45" spans="1:19" ht="15.75" thickBot="1" x14ac:dyDescent="0.3">
      <c r="A45" s="143">
        <v>62</v>
      </c>
      <c r="B45" s="144">
        <v>73</v>
      </c>
      <c r="C45" s="144">
        <v>10</v>
      </c>
      <c r="D45" s="144">
        <v>18</v>
      </c>
      <c r="E45" s="144">
        <v>10</v>
      </c>
      <c r="F45" s="144">
        <v>11</v>
      </c>
      <c r="G45" s="144">
        <v>2</v>
      </c>
      <c r="H45" s="144">
        <v>0</v>
      </c>
      <c r="I45" s="144">
        <v>6</v>
      </c>
      <c r="J45" s="144">
        <v>11</v>
      </c>
      <c r="K45" s="144">
        <v>12</v>
      </c>
      <c r="L45" s="144">
        <v>18</v>
      </c>
      <c r="M45" s="144">
        <v>4</v>
      </c>
      <c r="N45" s="144">
        <v>3</v>
      </c>
      <c r="O45" s="144">
        <v>8</v>
      </c>
      <c r="P45" s="144">
        <v>6</v>
      </c>
      <c r="Q45" s="144">
        <v>10</v>
      </c>
      <c r="R45" s="144">
        <v>6</v>
      </c>
      <c r="S45" s="140"/>
    </row>
    <row r="46" spans="1:19" ht="15.75" thickBot="1" x14ac:dyDescent="0.3">
      <c r="A46" s="143">
        <v>0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0"/>
    </row>
    <row r="47" spans="1:19" ht="16.5" customHeight="1" thickBot="1" x14ac:dyDescent="0.3">
      <c r="A47" s="143">
        <v>22</v>
      </c>
      <c r="B47" s="144">
        <v>38</v>
      </c>
      <c r="C47" s="144">
        <v>9</v>
      </c>
      <c r="D47" s="144">
        <v>17</v>
      </c>
      <c r="E47" s="144">
        <v>5</v>
      </c>
      <c r="F47" s="144">
        <v>1</v>
      </c>
      <c r="G47" s="144">
        <v>1</v>
      </c>
      <c r="H47" s="144">
        <v>2</v>
      </c>
      <c r="I47" s="144">
        <v>0</v>
      </c>
      <c r="J47" s="144">
        <v>1</v>
      </c>
      <c r="K47" s="144">
        <v>6</v>
      </c>
      <c r="L47" s="144">
        <v>12</v>
      </c>
      <c r="M47" s="144">
        <v>0</v>
      </c>
      <c r="N47" s="144">
        <v>1</v>
      </c>
      <c r="O47" s="144">
        <v>0</v>
      </c>
      <c r="P47" s="144">
        <v>3</v>
      </c>
      <c r="Q47" s="144">
        <v>1</v>
      </c>
      <c r="R47" s="144">
        <v>1</v>
      </c>
      <c r="S47" s="140" t="s">
        <v>61</v>
      </c>
    </row>
    <row r="48" spans="1:19" ht="15.75" thickBot="1" x14ac:dyDescent="0.3">
      <c r="A48" s="143">
        <v>4</v>
      </c>
      <c r="B48" s="144">
        <v>1</v>
      </c>
      <c r="C48" s="144">
        <v>1</v>
      </c>
      <c r="D48" s="144">
        <v>0</v>
      </c>
      <c r="E48" s="144">
        <v>3</v>
      </c>
      <c r="F48" s="144">
        <v>0</v>
      </c>
      <c r="G48" s="144">
        <v>0</v>
      </c>
      <c r="H48" s="144">
        <v>0</v>
      </c>
      <c r="I48" s="144">
        <v>0</v>
      </c>
      <c r="J48" s="144">
        <v>1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0"/>
    </row>
    <row r="49" spans="1:19" ht="15.75" thickBot="1" x14ac:dyDescent="0.3">
      <c r="A49" s="143">
        <v>7</v>
      </c>
      <c r="B49" s="144">
        <v>9</v>
      </c>
      <c r="C49" s="144">
        <v>4</v>
      </c>
      <c r="D49" s="144">
        <v>6</v>
      </c>
      <c r="E49" s="144">
        <v>0</v>
      </c>
      <c r="F49" s="144">
        <v>0</v>
      </c>
      <c r="G49" s="144">
        <v>1</v>
      </c>
      <c r="H49" s="144">
        <v>0</v>
      </c>
      <c r="I49" s="144">
        <v>0</v>
      </c>
      <c r="J49" s="144">
        <v>0</v>
      </c>
      <c r="K49" s="144">
        <v>2</v>
      </c>
      <c r="L49" s="144">
        <v>2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1</v>
      </c>
      <c r="S49" s="140"/>
    </row>
    <row r="50" spans="1:19" ht="15.75" thickBot="1" x14ac:dyDescent="0.3">
      <c r="A50" s="143">
        <v>0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0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2020-04-03T06:19:13Z</dcterms:modified>
</cp:coreProperties>
</file>