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/>
  </bookViews>
  <sheets>
    <sheet name="февр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59" i="2" l="1"/>
  <c r="H59" i="2"/>
  <c r="G59" i="2"/>
  <c r="F59" i="2"/>
  <c r="E59" i="2"/>
  <c r="I58" i="2"/>
  <c r="H58" i="2"/>
  <c r="F58" i="2"/>
  <c r="G58" i="2" s="1"/>
  <c r="E58" i="2"/>
  <c r="I57" i="2"/>
  <c r="F57" i="2"/>
  <c r="G57" i="2" s="1"/>
  <c r="E57" i="2"/>
  <c r="H57" i="2" s="1"/>
  <c r="H56" i="2"/>
  <c r="F56" i="2"/>
  <c r="I56" i="2" s="1"/>
  <c r="E56" i="2"/>
  <c r="I54" i="2"/>
  <c r="H54" i="2"/>
  <c r="G54" i="2"/>
  <c r="F54" i="2"/>
  <c r="E54" i="2"/>
  <c r="I53" i="2"/>
  <c r="H53" i="2"/>
  <c r="F53" i="2"/>
  <c r="G53" i="2" s="1"/>
  <c r="E53" i="2"/>
  <c r="I52" i="2"/>
  <c r="F52" i="2"/>
  <c r="G52" i="2" s="1"/>
  <c r="E52" i="2"/>
  <c r="H52" i="2" s="1"/>
  <c r="H51" i="2"/>
  <c r="F51" i="2"/>
  <c r="I29" i="2" s="1"/>
  <c r="E51" i="2"/>
  <c r="H49" i="2"/>
  <c r="G49" i="2"/>
  <c r="F49" i="2"/>
  <c r="E49" i="2"/>
  <c r="H48" i="2"/>
  <c r="F48" i="2"/>
  <c r="G48" i="2" s="1"/>
  <c r="E48" i="2"/>
  <c r="F47" i="2"/>
  <c r="G47" i="2" s="1"/>
  <c r="E47" i="2"/>
  <c r="H47" i="2" s="1"/>
  <c r="H46" i="2"/>
  <c r="F46" i="2"/>
  <c r="I46" i="2" s="1"/>
  <c r="E46" i="2"/>
  <c r="H45" i="2"/>
  <c r="G45" i="2"/>
  <c r="F45" i="2"/>
  <c r="E45" i="2"/>
  <c r="H44" i="2"/>
  <c r="F44" i="2"/>
  <c r="G44" i="2" s="1"/>
  <c r="E44" i="2"/>
  <c r="F43" i="2"/>
  <c r="G43" i="2" s="1"/>
  <c r="E43" i="2"/>
  <c r="H43" i="2" s="1"/>
  <c r="H42" i="2"/>
  <c r="F42" i="2"/>
  <c r="I42" i="2" s="1"/>
  <c r="E42" i="2"/>
  <c r="H41" i="2"/>
  <c r="G41" i="2"/>
  <c r="F41" i="2"/>
  <c r="E41" i="2"/>
  <c r="H40" i="2"/>
  <c r="F40" i="2"/>
  <c r="G40" i="2" s="1"/>
  <c r="E40" i="2"/>
  <c r="F39" i="2"/>
  <c r="G39" i="2" s="1"/>
  <c r="E39" i="2"/>
  <c r="H39" i="2" s="1"/>
  <c r="H38" i="2"/>
  <c r="F38" i="2"/>
  <c r="I38" i="2" s="1"/>
  <c r="E38" i="2"/>
  <c r="H37" i="2"/>
  <c r="G37" i="2"/>
  <c r="F37" i="2"/>
  <c r="E37" i="2"/>
  <c r="H36" i="2"/>
  <c r="F36" i="2"/>
  <c r="G36" i="2" s="1"/>
  <c r="E36" i="2"/>
  <c r="F35" i="2"/>
  <c r="G35" i="2" s="1"/>
  <c r="E35" i="2"/>
  <c r="H35" i="2" s="1"/>
  <c r="H34" i="2"/>
  <c r="F34" i="2"/>
  <c r="I34" i="2" s="1"/>
  <c r="E34" i="2"/>
  <c r="H33" i="2"/>
  <c r="G33" i="2"/>
  <c r="F33" i="2"/>
  <c r="E33" i="2"/>
  <c r="H32" i="2"/>
  <c r="F32" i="2"/>
  <c r="G32" i="2" s="1"/>
  <c r="E32" i="2"/>
  <c r="F31" i="2"/>
  <c r="G31" i="2" s="1"/>
  <c r="E31" i="2"/>
  <c r="H31" i="2" s="1"/>
  <c r="H30" i="2"/>
  <c r="F30" i="2"/>
  <c r="I30" i="2" s="1"/>
  <c r="E30" i="2"/>
  <c r="H29" i="2"/>
  <c r="G29" i="2"/>
  <c r="F29" i="2"/>
  <c r="E29" i="2"/>
  <c r="H28" i="2"/>
  <c r="F28" i="2"/>
  <c r="G28" i="2" s="1"/>
  <c r="E28" i="2"/>
  <c r="I27" i="2"/>
  <c r="F27" i="2"/>
  <c r="G27" i="2" s="1"/>
  <c r="E27" i="2"/>
  <c r="H27" i="2" s="1"/>
  <c r="H26" i="2"/>
  <c r="F26" i="2"/>
  <c r="I26" i="2" s="1"/>
  <c r="E26" i="2"/>
  <c r="H25" i="2"/>
  <c r="G25" i="2"/>
  <c r="F25" i="2"/>
  <c r="E25" i="2"/>
  <c r="H24" i="2"/>
  <c r="F24" i="2"/>
  <c r="G24" i="2" s="1"/>
  <c r="E24" i="2"/>
  <c r="I23" i="2"/>
  <c r="F23" i="2"/>
  <c r="G23" i="2" s="1"/>
  <c r="E23" i="2"/>
  <c r="H23" i="2" s="1"/>
  <c r="H22" i="2"/>
  <c r="F22" i="2"/>
  <c r="I22" i="2" s="1"/>
  <c r="E22" i="2"/>
  <c r="H21" i="2"/>
  <c r="G21" i="2"/>
  <c r="F21" i="2"/>
  <c r="E21" i="2"/>
  <c r="H20" i="2"/>
  <c r="F20" i="2"/>
  <c r="G20" i="2" s="1"/>
  <c r="E20" i="2"/>
  <c r="F19" i="2"/>
  <c r="G19" i="2" s="1"/>
  <c r="E19" i="2"/>
  <c r="H19" i="2" s="1"/>
  <c r="H18" i="2"/>
  <c r="F18" i="2"/>
  <c r="I18" i="2" s="1"/>
  <c r="E18" i="2"/>
  <c r="H17" i="2"/>
  <c r="G17" i="2"/>
  <c r="F17" i="2"/>
  <c r="E17" i="2"/>
  <c r="H16" i="2"/>
  <c r="F16" i="2"/>
  <c r="G16" i="2" s="1"/>
  <c r="E16" i="2"/>
  <c r="F15" i="2"/>
  <c r="G15" i="2" s="1"/>
  <c r="E15" i="2"/>
  <c r="H15" i="2" s="1"/>
  <c r="H14" i="2"/>
  <c r="F14" i="2"/>
  <c r="G14" i="2" s="1"/>
  <c r="E14" i="2"/>
  <c r="H13" i="2"/>
  <c r="G13" i="2"/>
  <c r="F13" i="2"/>
  <c r="E13" i="2"/>
  <c r="H12" i="2"/>
  <c r="F12" i="2"/>
  <c r="G12" i="2" s="1"/>
  <c r="E12" i="2"/>
  <c r="F11" i="2"/>
  <c r="G11" i="2" s="1"/>
  <c r="E11" i="2"/>
  <c r="H11" i="2" s="1"/>
  <c r="H10" i="2"/>
  <c r="F10" i="2"/>
  <c r="I10" i="2" s="1"/>
  <c r="E10" i="2"/>
  <c r="H9" i="2"/>
  <c r="G9" i="2"/>
  <c r="F9" i="2"/>
  <c r="E9" i="2"/>
  <c r="F8" i="2"/>
  <c r="I49" i="2" s="1"/>
  <c r="E8" i="2"/>
  <c r="I7" i="2"/>
  <c r="H7" i="2"/>
  <c r="I11" i="2" l="1"/>
  <c r="I47" i="2"/>
  <c r="G10" i="2"/>
  <c r="I12" i="2"/>
  <c r="G18" i="2"/>
  <c r="I20" i="2"/>
  <c r="G22" i="2"/>
  <c r="I24" i="2"/>
  <c r="G26" i="2"/>
  <c r="I28" i="2"/>
  <c r="G30" i="2"/>
  <c r="G34" i="2"/>
  <c r="G38" i="2"/>
  <c r="I40" i="2"/>
  <c r="G42" i="2"/>
  <c r="I44" i="2"/>
  <c r="G46" i="2"/>
  <c r="I48" i="2"/>
  <c r="G51" i="2"/>
  <c r="G56" i="2"/>
  <c r="I14" i="2"/>
  <c r="I51" i="2"/>
  <c r="I15" i="2"/>
  <c r="I19" i="2"/>
  <c r="I31" i="2"/>
  <c r="I35" i="2"/>
  <c r="I39" i="2"/>
  <c r="I43" i="2"/>
  <c r="G8" i="2"/>
  <c r="I16" i="2"/>
  <c r="I32" i="2"/>
  <c r="I36" i="2"/>
  <c r="I9" i="2"/>
  <c r="I13" i="2"/>
  <c r="I17" i="2"/>
  <c r="I21" i="2"/>
  <c r="I25" i="2"/>
  <c r="I33" i="2"/>
  <c r="I37" i="2"/>
  <c r="I41" i="2"/>
  <c r="I45" i="2"/>
</calcChain>
</file>

<file path=xl/sharedStrings.xml><?xml version="1.0" encoding="utf-8"?>
<sst xmlns="http://schemas.openxmlformats.org/spreadsheetml/2006/main" count="69" uniqueCount="60">
  <si>
    <t>С В Е Д Е Н И Я</t>
  </si>
  <si>
    <t>о количестве зарегистрированных преступлений</t>
  </si>
  <si>
    <t>2016 г.</t>
  </si>
  <si>
    <t>2017 г.</t>
  </si>
  <si>
    <t xml:space="preserve"> +/- %</t>
  </si>
  <si>
    <t>Удельный вес</t>
  </si>
  <si>
    <t>Всего зарегистрировано преступлений</t>
  </si>
  <si>
    <t>в том числе</t>
  </si>
  <si>
    <t>особо тяжкие</t>
  </si>
  <si>
    <t>тяжкие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</si>
  <si>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</si>
  <si>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</si>
  <si>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</si>
  <si>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</si>
  <si>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экологические</t>
  </si>
  <si>
    <t>террористического характера</t>
  </si>
  <si>
    <t>экстремисткой направленности</t>
  </si>
  <si>
    <t xml:space="preserve">связанных с незаконным оборотом </t>
  </si>
  <si>
    <t>наркотиков</t>
  </si>
  <si>
    <t>оружия</t>
  </si>
  <si>
    <t>свершенные с использованием огнестрельного, газового оружия, боеприпасов, взрывчатых веществ и взрывчатых устройств</t>
  </si>
  <si>
    <t>совершенных в общественных местах</t>
  </si>
  <si>
    <t>на улицах, площадях, в парках, скверах</t>
  </si>
  <si>
    <t>из числа расследованных преступлений совершены</t>
  </si>
  <si>
    <t>несовершеннолетними или при их соучастии</t>
  </si>
  <si>
    <t>лицами, ранее совершавшими преступления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</si>
  <si>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</si>
  <si>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</si>
  <si>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</si>
  <si>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в состоянии опьянения</t>
  </si>
  <si>
    <t>алкогольного</t>
  </si>
  <si>
    <t>наркотического 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</si>
  <si>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</si>
  <si>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</si>
  <si>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человека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</si>
  <si>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</si>
  <si>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</si>
  <si>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</si>
  <si>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</si>
  <si>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</si>
  <si>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</si>
  <si>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</si>
  <si>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террористический акт</t>
  </si>
  <si>
    <t>захват заложника</t>
  </si>
  <si>
    <t>бандитизм</t>
  </si>
  <si>
    <t>хулиганство</t>
  </si>
  <si>
    <t>нарушение правил, повлекшее по неосторожности смерть человека либо двух или более лиц (ч.ч. 3-6 ст. 264 УК РФ)</t>
  </si>
  <si>
    <t>глава 30 УК РФ</t>
  </si>
  <si>
    <t>получение взятки</t>
  </si>
  <si>
    <t>дача взятки</t>
  </si>
  <si>
    <t>посредничество при взяточничестве</t>
  </si>
  <si>
    <t>злоупотребление должностными полномочиями</t>
  </si>
  <si>
    <t>% раскрытых</t>
  </si>
  <si>
    <t>Количество предвариетльно расследованных преступлений</t>
  </si>
  <si>
    <t>Всего</t>
  </si>
  <si>
    <t>из них</t>
  </si>
  <si>
    <t>убийства с покушениями</t>
  </si>
  <si>
    <t>% нераскрытых</t>
  </si>
  <si>
    <t>Количество преступлений, оставшихся нераскрытыми</t>
  </si>
  <si>
    <t>за февраль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</si>
</sst>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0" fontId="1" fillId="0" borderId="10" xfId="0" applyFont="1" applyBorder="1"/>
    <xf numFmtId="164" fontId="1" fillId="0" borderId="10" xfId="0" applyNumberFormat="1" applyFont="1" applyBorder="1"/>
    <xf numFmtId="164" fontId="1" fillId="0" borderId="11" xfId="0" applyNumberFormat="1" applyFont="1" applyBorder="1"/>
    <xf numFmtId="0" fontId="1" fillId="0" borderId="4" xfId="0" applyFon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0" fontId="1" fillId="0" borderId="13" xfId="0" applyFont="1" applyBorder="1"/>
    <xf numFmtId="164" fontId="1" fillId="0" borderId="13" xfId="0" applyNumberFormat="1" applyFont="1" applyBorder="1"/>
    <xf numFmtId="164" fontId="1" fillId="0" borderId="14" xfId="0" applyNumberFormat="1" applyFont="1" applyBorder="1"/>
    <xf numFmtId="0" fontId="1" fillId="0" borderId="16" xfId="0" applyFont="1" applyBorder="1"/>
    <xf numFmtId="164" fontId="1" fillId="0" borderId="16" xfId="0" applyNumberFormat="1" applyFont="1" applyBorder="1"/>
    <xf numFmtId="164" fontId="1" fillId="0" borderId="17" xfId="0" applyNumberFormat="1" applyFont="1" applyBorder="1"/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164" fontId="1" fillId="0" borderId="7" xfId="0" applyNumberFormat="1" applyFont="1" applyBorder="1" applyAlignment="1">
      <alignment horizontal="left" vertical="center"/>
    </xf>
    <xf numFmtId="164" fontId="1" fillId="0" borderId="7" xfId="0" applyNumberFormat="1" applyFont="1" applyBorder="1" applyAlignment="1">
      <alignment horizontal="right"/>
    </xf>
    <xf numFmtId="164" fontId="1" fillId="0" borderId="8" xfId="0" applyNumberFormat="1" applyFont="1" applyBorder="1" applyAlignment="1">
      <alignment horizontal="right" vertical="center"/>
    </xf>
    <xf numFmtId="164" fontId="1" fillId="0" borderId="16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164" fontId="1" fillId="0" borderId="13" xfId="0" applyNumberFormat="1" applyFont="1" applyBorder="1" applyAlignment="1">
      <alignment horizontal="lef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14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zina.om/Documents/&#1055;&#1056;&#1054;&#1050;&#1059;&#1056;&#1040;&#1058;&#1059;&#1056;&#1040;%20&#1054;&#1050;&#1056;&#1059;&#1043;&#1040;/&#1057;&#1058;&#1040;&#1058;&#1048;&#1057;&#1058;&#1048;&#1050;&#1040;/&#1048;&#1062;%20&#1086;&#1090;&#1095;&#1077;&#1090;&#1099;/2017/&#1092;&#1077;&#1074;&#1088;/04032017%20&#1057;&#1090;&#1088;&#1091;&#1082;&#1090;&#1091;&#1088;&#1082;&#1072;%20&#1087;&#1088;&#1086;&#1082;&#1091;&#1088;&#1072;&#1090;&#1091;&#1088;&#1072;%20&#1079;&#1072;%202%20&#1084;&#1077;&#1089;&#1103;&#1094;&#1072;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ка"/>
      <sheetName val="По районам"/>
      <sheetName val="Служебный"/>
    </sheetNames>
    <sheetDataSet>
      <sheetData sheetId="0" refreshError="1"/>
      <sheetData sheetId="1" refreshError="1"/>
      <sheetData sheetId="2">
        <row r="1">
          <cell r="A1">
            <v>156</v>
          </cell>
          <cell r="B1">
            <v>129</v>
          </cell>
        </row>
        <row r="2">
          <cell r="A2">
            <v>7</v>
          </cell>
          <cell r="B2">
            <v>8</v>
          </cell>
        </row>
        <row r="3">
          <cell r="A3">
            <v>30</v>
          </cell>
          <cell r="B3">
            <v>13</v>
          </cell>
        </row>
        <row r="4">
          <cell r="A4">
            <v>54</v>
          </cell>
          <cell r="B4">
            <v>38</v>
          </cell>
        </row>
        <row r="5">
          <cell r="A5">
            <v>65</v>
          </cell>
          <cell r="B5">
            <v>70</v>
          </cell>
        </row>
        <row r="6">
          <cell r="A6">
            <v>6</v>
          </cell>
          <cell r="B6">
            <v>0</v>
          </cell>
        </row>
        <row r="7">
          <cell r="A7">
            <v>13</v>
          </cell>
          <cell r="B7">
            <v>5</v>
          </cell>
        </row>
        <row r="8">
          <cell r="A8">
            <v>0</v>
          </cell>
          <cell r="B8">
            <v>1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6</v>
          </cell>
          <cell r="B11">
            <v>4</v>
          </cell>
        </row>
        <row r="12">
          <cell r="A12">
            <v>7</v>
          </cell>
          <cell r="B12">
            <v>11</v>
          </cell>
        </row>
        <row r="13">
          <cell r="A13">
            <v>0</v>
          </cell>
          <cell r="B13">
            <v>1</v>
          </cell>
        </row>
        <row r="14">
          <cell r="A14">
            <v>36</v>
          </cell>
          <cell r="B14">
            <v>28</v>
          </cell>
        </row>
        <row r="15">
          <cell r="A15">
            <v>15</v>
          </cell>
          <cell r="B15">
            <v>13</v>
          </cell>
        </row>
        <row r="16">
          <cell r="A16">
            <v>4</v>
          </cell>
          <cell r="B16">
            <v>1</v>
          </cell>
        </row>
        <row r="17">
          <cell r="A17">
            <v>4</v>
          </cell>
          <cell r="B17">
            <v>7</v>
          </cell>
        </row>
        <row r="18">
          <cell r="A18">
            <v>2</v>
          </cell>
          <cell r="B18">
            <v>4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53</v>
          </cell>
          <cell r="B21">
            <v>32</v>
          </cell>
        </row>
        <row r="22">
          <cell r="A22">
            <v>19</v>
          </cell>
          <cell r="B22">
            <v>6</v>
          </cell>
        </row>
        <row r="23">
          <cell r="A23">
            <v>3</v>
          </cell>
          <cell r="B23">
            <v>0</v>
          </cell>
        </row>
        <row r="24">
          <cell r="A24">
            <v>3</v>
          </cell>
          <cell r="B24">
            <v>2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1</v>
          </cell>
        </row>
        <row r="30">
          <cell r="A30">
            <v>0</v>
          </cell>
          <cell r="B30">
            <v>0</v>
          </cell>
        </row>
        <row r="31">
          <cell r="A31">
            <v>1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1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56</v>
          </cell>
          <cell r="B36">
            <v>70</v>
          </cell>
        </row>
        <row r="37">
          <cell r="A37">
            <v>1</v>
          </cell>
          <cell r="B37">
            <v>2</v>
          </cell>
        </row>
        <row r="38">
          <cell r="A38">
            <v>6</v>
          </cell>
          <cell r="B38">
            <v>9</v>
          </cell>
        </row>
        <row r="39">
          <cell r="A39">
            <v>0</v>
          </cell>
          <cell r="B39">
            <v>1</v>
          </cell>
        </row>
        <row r="40">
          <cell r="A40">
            <v>2</v>
          </cell>
          <cell r="B40">
            <v>3</v>
          </cell>
        </row>
        <row r="41">
          <cell r="A41">
            <v>38</v>
          </cell>
          <cell r="B41">
            <v>43</v>
          </cell>
        </row>
        <row r="42">
          <cell r="A42">
            <v>1</v>
          </cell>
          <cell r="B42">
            <v>0</v>
          </cell>
        </row>
        <row r="43">
          <cell r="A43">
            <v>1</v>
          </cell>
          <cell r="B43">
            <v>4</v>
          </cell>
        </row>
        <row r="44">
          <cell r="A44">
            <v>0</v>
          </cell>
          <cell r="B44">
            <v>0</v>
          </cell>
        </row>
        <row r="45">
          <cell r="A45">
            <v>34</v>
          </cell>
          <cell r="B45">
            <v>45</v>
          </cell>
        </row>
        <row r="46">
          <cell r="A46">
            <v>0</v>
          </cell>
          <cell r="B46">
            <v>0</v>
          </cell>
        </row>
        <row r="47">
          <cell r="A47">
            <v>37</v>
          </cell>
          <cell r="B47">
            <v>48</v>
          </cell>
        </row>
        <row r="48">
          <cell r="A48">
            <v>0</v>
          </cell>
          <cell r="B48">
            <v>0</v>
          </cell>
        </row>
        <row r="49">
          <cell r="A49">
            <v>7</v>
          </cell>
          <cell r="B49">
            <v>5</v>
          </cell>
        </row>
        <row r="50">
          <cell r="A50">
            <v>0</v>
          </cell>
          <cell r="B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abSelected="1" workbookViewId="0">
      <selection activeCell="A44" sqref="A44:D44"/>
    </sheetView>
  </sheetViews>
  <sheetFormatPr defaultRowHeight="15" x14ac:dyDescent="0.25"/>
  <cols>
    <col min="2" max="2" width="12.85546875" customWidth="1"/>
    <col min="3" max="3" width="12.42578125" customWidth="1"/>
    <col min="4" max="4" width="40.140625" customWidth="1"/>
  </cols>
  <sheetData>
    <row r="2" spans="1:9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</row>
    <row r="3" spans="1:9" x14ac:dyDescent="0.25">
      <c r="A3" s="57" t="s">
        <v>1</v>
      </c>
      <c r="B3" s="57"/>
      <c r="C3" s="57"/>
      <c r="D3" s="57"/>
      <c r="E3" s="57"/>
      <c r="F3" s="57"/>
      <c r="G3" s="57"/>
      <c r="H3" s="57"/>
      <c r="I3" s="57"/>
    </row>
    <row r="4" spans="1:9" x14ac:dyDescent="0.25">
      <c r="A4" s="57" t="s">
        <v>59</v>
      </c>
      <c r="B4" s="57"/>
      <c r="C4" s="57"/>
      <c r="D4" s="57"/>
      <c r="E4" s="57"/>
      <c r="F4" s="57"/>
      <c r="G4" s="57"/>
      <c r="H4" s="57"/>
      <c r="I4" s="57"/>
    </row>
    <row r="5" spans="1:9" ht="15.75" thickBot="1" x14ac:dyDescent="0.3"/>
    <row r="6" spans="1:9" x14ac:dyDescent="0.25">
      <c r="A6" s="58"/>
      <c r="B6" s="59"/>
      <c r="C6" s="59"/>
      <c r="D6" s="59"/>
      <c r="E6" s="62" t="s">
        <v>2</v>
      </c>
      <c r="F6" s="62" t="s">
        <v>3</v>
      </c>
      <c r="G6" s="62" t="s">
        <v>4</v>
      </c>
      <c r="H6" s="62" t="s">
        <v>5</v>
      </c>
      <c r="I6" s="64"/>
    </row>
    <row r="7" spans="1:9" x14ac:dyDescent="0.25">
      <c r="A7" s="60"/>
      <c r="B7" s="61"/>
      <c r="C7" s="61"/>
      <c r="D7" s="61"/>
      <c r="E7" s="63"/>
      <c r="F7" s="63"/>
      <c r="G7" s="63"/>
      <c r="H7" s="1" t="str">
        <f>E6</f>
        <v>2016 г.</v>
      </c>
      <c r="I7" s="2" t="str">
        <f>F6</f>
        <v>2017 г.</v>
      </c>
    </row>
    <row r="8" spans="1:9" x14ac:dyDescent="0.25">
      <c r="A8" s="45" t="s">
        <v>6</v>
      </c>
      <c r="B8" s="46"/>
      <c r="C8" s="46"/>
      <c r="D8" s="46"/>
      <c r="E8" s="3">
        <f>[1]Служебный!A1</f>
        <v>156</v>
      </c>
      <c r="F8" s="3">
        <f>[1]Служебный!B1</f>
        <v>129</v>
      </c>
      <c r="G8" s="4">
        <f>IFERROR(((F8-E8)/E8*100),0)</f>
        <v>-17.307692307692307</v>
      </c>
      <c r="H8" s="4"/>
      <c r="I8" s="5"/>
    </row>
    <row r="9" spans="1:9" x14ac:dyDescent="0.25">
      <c r="A9" s="55" t="s">
        <v>7</v>
      </c>
      <c r="B9" s="46" t="s">
        <v>8</v>
      </c>
      <c r="C9" s="46"/>
      <c r="D9" s="46"/>
      <c r="E9" s="3">
        <f>[1]Служебный!A2</f>
        <v>7</v>
      </c>
      <c r="F9" s="3">
        <f>[1]Служебный!B2</f>
        <v>8</v>
      </c>
      <c r="G9" s="4">
        <f t="shared" ref="G9:G48" si="0">IFERROR(((F9-E9)/E9*100),0)</f>
        <v>14.285714285714285</v>
      </c>
      <c r="H9" s="4">
        <f>IFERROR(E9/E$8*100,0)</f>
        <v>4.4871794871794872</v>
      </c>
      <c r="I9" s="5">
        <f>IFERROR(F9/F$8*100,0)</f>
        <v>6.2015503875968996</v>
      </c>
    </row>
    <row r="10" spans="1:9" x14ac:dyDescent="0.25">
      <c r="A10" s="55"/>
      <c r="B10" s="46" t="s">
        <v>9</v>
      </c>
      <c r="C10" s="46"/>
      <c r="D10" s="46"/>
      <c r="E10" s="3">
        <f>[1]Служебный!A3</f>
        <v>30</v>
      </c>
      <c r="F10" s="3">
        <f>[1]Служебный!B3</f>
        <v>13</v>
      </c>
      <c r="G10" s="4">
        <f t="shared" si="0"/>
        <v>-56.666666666666664</v>
      </c>
      <c r="H10" s="4">
        <f t="shared" ref="H10:I22" si="1">IFERROR(E10/E$8*100,0)</f>
        <v>19.230769230769234</v>
      </c>
      <c r="I10" s="5">
        <f t="shared" si="1"/>
        <v>10.077519379844961</v>
      </c>
    </row>
    <row r="11" spans="1:9" x14ac:dyDescent="0.25">
      <c r="A11" s="55"/>
      <c r="B11" s="46" t="s">
        <v>10</v>
      </c>
      <c r="C11" s="46"/>
      <c r="D11" s="46"/>
      <c r="E11" s="3">
        <f>[1]Служебный!A4</f>
        <v>54</v>
      </c>
      <c r="F11" s="3">
        <f>[1]Служебный!B4</f>
        <v>38</v>
      </c>
      <c r="G11" s="4">
        <f t="shared" si="0"/>
        <v>-29.629629629629626</v>
      </c>
      <c r="H11" s="4">
        <f t="shared" si="1"/>
        <v>34.615384615384613</v>
      </c>
      <c r="I11" s="5">
        <f t="shared" si="1"/>
        <v>29.457364341085274</v>
      </c>
    </row>
    <row r="12" spans="1:9" x14ac:dyDescent="0.25">
      <c r="A12" s="55"/>
      <c r="B12" s="46" t="s">
        <v>11</v>
      </c>
      <c r="C12" s="46"/>
      <c r="D12" s="46"/>
      <c r="E12" s="3">
        <f>[1]Служебный!A5</f>
        <v>65</v>
      </c>
      <c r="F12" s="3">
        <f>[1]Служебный!B5</f>
        <v>70</v>
      </c>
      <c r="G12" s="4">
        <f t="shared" si="0"/>
        <v>7.6923076923076925</v>
      </c>
      <c r="H12" s="4">
        <f t="shared" si="1"/>
        <v>41.666666666666671</v>
      </c>
      <c r="I12" s="5">
        <f t="shared" si="1"/>
        <v>54.263565891472865</v>
      </c>
    </row>
    <row r="13" spans="1:9" x14ac:dyDescent="0.25">
      <c r="A13" s="55"/>
      <c r="B13" s="46" t="s">
        <v>12</v>
      </c>
      <c r="C13" s="46"/>
      <c r="D13" s="46"/>
      <c r="E13" s="3">
        <f>[1]Служебный!A6</f>
        <v>6</v>
      </c>
      <c r="F13" s="3">
        <f>[1]Служебный!B6</f>
        <v>0</v>
      </c>
      <c r="G13" s="4">
        <f t="shared" si="0"/>
        <v>-100</v>
      </c>
      <c r="H13" s="4">
        <f t="shared" si="1"/>
        <v>3.8461538461538463</v>
      </c>
      <c r="I13" s="5">
        <f t="shared" si="1"/>
        <v>0</v>
      </c>
    </row>
    <row r="14" spans="1:9" x14ac:dyDescent="0.25">
      <c r="A14" s="55"/>
      <c r="B14" s="46" t="s">
        <v>13</v>
      </c>
      <c r="C14" s="46"/>
      <c r="D14" s="46"/>
      <c r="E14" s="3">
        <f>[1]Служебный!A7</f>
        <v>13</v>
      </c>
      <c r="F14" s="3">
        <f>[1]Служебный!B7</f>
        <v>5</v>
      </c>
      <c r="G14" s="4">
        <f t="shared" si="0"/>
        <v>-61.53846153846154</v>
      </c>
      <c r="H14" s="4">
        <f t="shared" si="1"/>
        <v>8.3333333333333321</v>
      </c>
      <c r="I14" s="5">
        <f t="shared" si="1"/>
        <v>3.8759689922480618</v>
      </c>
    </row>
    <row r="15" spans="1:9" x14ac:dyDescent="0.25">
      <c r="A15" s="55"/>
      <c r="B15" s="46" t="s">
        <v>14</v>
      </c>
      <c r="C15" s="46"/>
      <c r="D15" s="46"/>
      <c r="E15" s="3">
        <f>[1]Служебный!A8</f>
        <v>0</v>
      </c>
      <c r="F15" s="3">
        <f>[1]Служебный!B8</f>
        <v>1</v>
      </c>
      <c r="G15" s="4">
        <f t="shared" si="0"/>
        <v>0</v>
      </c>
      <c r="H15" s="4">
        <f t="shared" si="1"/>
        <v>0</v>
      </c>
      <c r="I15" s="5">
        <f t="shared" si="1"/>
        <v>0.77519379844961245</v>
      </c>
    </row>
    <row r="16" spans="1:9" x14ac:dyDescent="0.25">
      <c r="A16" s="55"/>
      <c r="B16" s="46" t="s">
        <v>15</v>
      </c>
      <c r="C16" s="46"/>
      <c r="D16" s="46"/>
      <c r="E16" s="3">
        <f>[1]Служебный!A9</f>
        <v>0</v>
      </c>
      <c r="F16" s="3">
        <f>[1]Служебный!B9</f>
        <v>0</v>
      </c>
      <c r="G16" s="4">
        <f t="shared" si="0"/>
        <v>0</v>
      </c>
      <c r="H16" s="4">
        <f t="shared" si="1"/>
        <v>0</v>
      </c>
      <c r="I16" s="5">
        <f t="shared" si="1"/>
        <v>0</v>
      </c>
    </row>
    <row r="17" spans="1:9" x14ac:dyDescent="0.25">
      <c r="A17" s="55"/>
      <c r="B17" s="46" t="s">
        <v>16</v>
      </c>
      <c r="C17" s="46"/>
      <c r="D17" s="46"/>
      <c r="E17" s="3">
        <f>[1]Служебный!A10</f>
        <v>0</v>
      </c>
      <c r="F17" s="3">
        <f>[1]Служебный!B10</f>
        <v>0</v>
      </c>
      <c r="G17" s="4">
        <f t="shared" si="0"/>
        <v>0</v>
      </c>
      <c r="H17" s="4">
        <f t="shared" si="1"/>
        <v>0</v>
      </c>
      <c r="I17" s="5">
        <f t="shared" si="1"/>
        <v>0</v>
      </c>
    </row>
    <row r="18" spans="1:9" ht="21" customHeight="1" x14ac:dyDescent="0.25">
      <c r="A18" s="55"/>
      <c r="B18" s="48" t="s">
        <v>17</v>
      </c>
      <c r="C18" s="46" t="s">
        <v>18</v>
      </c>
      <c r="D18" s="46"/>
      <c r="E18" s="3">
        <f>[1]Служебный!A11</f>
        <v>6</v>
      </c>
      <c r="F18" s="3">
        <f>[1]Служебный!B11</f>
        <v>4</v>
      </c>
      <c r="G18" s="4">
        <f t="shared" si="0"/>
        <v>-33.333333333333329</v>
      </c>
      <c r="H18" s="4">
        <f t="shared" si="1"/>
        <v>3.8461538461538463</v>
      </c>
      <c r="I18" s="5">
        <f t="shared" si="1"/>
        <v>3.1007751937984498</v>
      </c>
    </row>
    <row r="19" spans="1:9" ht="19.5" customHeight="1" x14ac:dyDescent="0.25">
      <c r="A19" s="55"/>
      <c r="B19" s="48"/>
      <c r="C19" s="46" t="s">
        <v>19</v>
      </c>
      <c r="D19" s="46"/>
      <c r="E19" s="3">
        <f>[1]Служебный!A12</f>
        <v>7</v>
      </c>
      <c r="F19" s="3">
        <f>[1]Служебный!B12</f>
        <v>11</v>
      </c>
      <c r="G19" s="4">
        <f t="shared" si="0"/>
        <v>57.142857142857139</v>
      </c>
      <c r="H19" s="4">
        <f t="shared" si="1"/>
        <v>4.4871794871794872</v>
      </c>
      <c r="I19" s="5">
        <f t="shared" si="1"/>
        <v>8.5271317829457356</v>
      </c>
    </row>
    <row r="20" spans="1:9" ht="27.75" customHeight="1" x14ac:dyDescent="0.25">
      <c r="A20" s="55"/>
      <c r="B20" s="48" t="s">
        <v>20</v>
      </c>
      <c r="C20" s="48"/>
      <c r="D20" s="48"/>
      <c r="E20" s="3">
        <f>[1]Служебный!A13</f>
        <v>0</v>
      </c>
      <c r="F20" s="3">
        <f>[1]Служебный!B13</f>
        <v>1</v>
      </c>
      <c r="G20" s="4">
        <f t="shared" si="0"/>
        <v>0</v>
      </c>
      <c r="H20" s="4">
        <f t="shared" si="1"/>
        <v>0</v>
      </c>
      <c r="I20" s="5">
        <f t="shared" si="1"/>
        <v>0.77519379844961245</v>
      </c>
    </row>
    <row r="21" spans="1:9" x14ac:dyDescent="0.25">
      <c r="A21" s="55"/>
      <c r="B21" s="46" t="s">
        <v>21</v>
      </c>
      <c r="C21" s="46"/>
      <c r="D21" s="46"/>
      <c r="E21" s="3">
        <f>[1]Служебный!A14</f>
        <v>36</v>
      </c>
      <c r="F21" s="3">
        <f>[1]Служебный!B14</f>
        <v>28</v>
      </c>
      <c r="G21" s="4">
        <f t="shared" si="0"/>
        <v>-22.222222222222221</v>
      </c>
      <c r="H21" s="4">
        <f t="shared" si="1"/>
        <v>23.076923076923077</v>
      </c>
      <c r="I21" s="5">
        <f t="shared" si="1"/>
        <v>21.705426356589147</v>
      </c>
    </row>
    <row r="22" spans="1:9" ht="15.75" thickBot="1" x14ac:dyDescent="0.3">
      <c r="A22" s="56"/>
      <c r="B22" s="6" t="s">
        <v>7</v>
      </c>
      <c r="C22" s="53" t="s">
        <v>22</v>
      </c>
      <c r="D22" s="53"/>
      <c r="E22" s="6">
        <f>[1]Служебный!A15</f>
        <v>15</v>
      </c>
      <c r="F22" s="6">
        <f>[1]Служебный!B15</f>
        <v>13</v>
      </c>
      <c r="G22" s="7">
        <f t="shared" si="0"/>
        <v>-13.333333333333334</v>
      </c>
      <c r="H22" s="7">
        <f t="shared" si="1"/>
        <v>9.6153846153846168</v>
      </c>
      <c r="I22" s="8">
        <f t="shared" si="1"/>
        <v>10.077519379844961</v>
      </c>
    </row>
    <row r="23" spans="1:9" x14ac:dyDescent="0.25">
      <c r="A23" s="34" t="s">
        <v>23</v>
      </c>
      <c r="B23" s="35"/>
      <c r="C23" s="54" t="s">
        <v>24</v>
      </c>
      <c r="D23" s="54"/>
      <c r="E23" s="9">
        <f>[1]Служебный!A40</f>
        <v>2</v>
      </c>
      <c r="F23" s="9">
        <f>[1]Служебный!B40</f>
        <v>3</v>
      </c>
      <c r="G23" s="10">
        <f t="shared" si="0"/>
        <v>50</v>
      </c>
      <c r="H23" s="10">
        <f>IFERROR(E23/E$51*100,0)</f>
        <v>3.5714285714285712</v>
      </c>
      <c r="I23" s="11">
        <f>IFERROR(F23/F$51*100,0)</f>
        <v>4.2857142857142856</v>
      </c>
    </row>
    <row r="24" spans="1:9" x14ac:dyDescent="0.25">
      <c r="A24" s="36"/>
      <c r="B24" s="37"/>
      <c r="C24" s="46" t="s">
        <v>25</v>
      </c>
      <c r="D24" s="46"/>
      <c r="E24" s="3">
        <f>[1]Служебный!A41</f>
        <v>38</v>
      </c>
      <c r="F24" s="3">
        <f>[1]Служебный!B41</f>
        <v>43</v>
      </c>
      <c r="G24" s="4">
        <f t="shared" si="0"/>
        <v>13.157894736842104</v>
      </c>
      <c r="H24" s="4">
        <f t="shared" ref="H24:I29" si="2">IFERROR(E24/E$51*100,0)</f>
        <v>67.857142857142861</v>
      </c>
      <c r="I24" s="5">
        <f t="shared" si="2"/>
        <v>61.428571428571431</v>
      </c>
    </row>
    <row r="25" spans="1:9" x14ac:dyDescent="0.25">
      <c r="A25" s="36"/>
      <c r="B25" s="37"/>
      <c r="C25" s="46" t="s">
        <v>26</v>
      </c>
      <c r="D25" s="46"/>
      <c r="E25" s="3">
        <f>[1]Служебный!A42</f>
        <v>1</v>
      </c>
      <c r="F25" s="3">
        <f>[1]Служебный!B42</f>
        <v>0</v>
      </c>
      <c r="G25" s="4">
        <f t="shared" si="0"/>
        <v>-100</v>
      </c>
      <c r="H25" s="4">
        <f t="shared" si="2"/>
        <v>1.7857142857142856</v>
      </c>
      <c r="I25" s="5">
        <f t="shared" si="2"/>
        <v>0</v>
      </c>
    </row>
    <row r="26" spans="1:9" x14ac:dyDescent="0.25">
      <c r="A26" s="36"/>
      <c r="B26" s="37"/>
      <c r="C26" s="46" t="s">
        <v>27</v>
      </c>
      <c r="D26" s="46"/>
      <c r="E26" s="3">
        <f>[1]Служебный!A43</f>
        <v>1</v>
      </c>
      <c r="F26" s="3">
        <f>[1]Служебный!B43</f>
        <v>4</v>
      </c>
      <c r="G26" s="4">
        <f t="shared" si="0"/>
        <v>300</v>
      </c>
      <c r="H26" s="4">
        <f t="shared" si="2"/>
        <v>1.7857142857142856</v>
      </c>
      <c r="I26" s="5">
        <f t="shared" si="2"/>
        <v>5.7142857142857144</v>
      </c>
    </row>
    <row r="27" spans="1:9" x14ac:dyDescent="0.25">
      <c r="A27" s="36"/>
      <c r="B27" s="37"/>
      <c r="C27" s="46" t="s">
        <v>28</v>
      </c>
      <c r="D27" s="46"/>
      <c r="E27" s="3">
        <f>[1]Служебный!A44</f>
        <v>0</v>
      </c>
      <c r="F27" s="3">
        <f>[1]Служебный!B44</f>
        <v>0</v>
      </c>
      <c r="G27" s="4">
        <f t="shared" si="0"/>
        <v>0</v>
      </c>
      <c r="H27" s="4">
        <f t="shared" si="2"/>
        <v>0</v>
      </c>
      <c r="I27" s="5">
        <f t="shared" si="2"/>
        <v>0</v>
      </c>
    </row>
    <row r="28" spans="1:9" ht="19.5" customHeight="1" x14ac:dyDescent="0.25">
      <c r="A28" s="36"/>
      <c r="B28" s="37"/>
      <c r="C28" s="37" t="s">
        <v>29</v>
      </c>
      <c r="D28" s="3" t="s">
        <v>30</v>
      </c>
      <c r="E28" s="3">
        <f>[1]Служебный!A45</f>
        <v>34</v>
      </c>
      <c r="F28" s="3">
        <f>[1]Служебный!B45</f>
        <v>45</v>
      </c>
      <c r="G28" s="4">
        <f t="shared" si="0"/>
        <v>32.352941176470587</v>
      </c>
      <c r="H28" s="4">
        <f t="shared" si="2"/>
        <v>60.714285714285708</v>
      </c>
      <c r="I28" s="5">
        <f t="shared" si="2"/>
        <v>64.285714285714292</v>
      </c>
    </row>
    <row r="29" spans="1:9" ht="21.75" customHeight="1" thickBot="1" x14ac:dyDescent="0.3">
      <c r="A29" s="38"/>
      <c r="B29" s="39"/>
      <c r="C29" s="39"/>
      <c r="D29" s="12" t="s">
        <v>31</v>
      </c>
      <c r="E29" s="12">
        <f>[1]Служебный!A46</f>
        <v>0</v>
      </c>
      <c r="F29" s="12">
        <f>[1]Служебный!B46</f>
        <v>0</v>
      </c>
      <c r="G29" s="13">
        <f t="shared" si="0"/>
        <v>0</v>
      </c>
      <c r="H29" s="13">
        <f t="shared" si="2"/>
        <v>0</v>
      </c>
      <c r="I29" s="14">
        <f t="shared" si="2"/>
        <v>0</v>
      </c>
    </row>
    <row r="30" spans="1:9" x14ac:dyDescent="0.25">
      <c r="A30" s="51" t="s">
        <v>32</v>
      </c>
      <c r="B30" s="52"/>
      <c r="C30" s="52"/>
      <c r="D30" s="52"/>
      <c r="E30" s="15">
        <f>[1]Служебный!A16</f>
        <v>4</v>
      </c>
      <c r="F30" s="15">
        <f>[1]Служебный!B16</f>
        <v>1</v>
      </c>
      <c r="G30" s="16">
        <f t="shared" si="0"/>
        <v>-75</v>
      </c>
      <c r="H30" s="16">
        <f>IFERROR(E30/E$8*100,0)</f>
        <v>2.5641025641025639</v>
      </c>
      <c r="I30" s="17">
        <f>IFERROR(F30/F$8*100,0)</f>
        <v>0.77519379844961245</v>
      </c>
    </row>
    <row r="31" spans="1:9" x14ac:dyDescent="0.25">
      <c r="A31" s="45" t="s">
        <v>33</v>
      </c>
      <c r="B31" s="46"/>
      <c r="C31" s="46"/>
      <c r="D31" s="46"/>
      <c r="E31" s="3">
        <f>[1]Служебный!A17</f>
        <v>4</v>
      </c>
      <c r="F31" s="3">
        <f>[1]Служебный!B17</f>
        <v>7</v>
      </c>
      <c r="G31" s="4">
        <f t="shared" si="0"/>
        <v>75</v>
      </c>
      <c r="H31" s="4">
        <f t="shared" ref="H31:I49" si="3">IFERROR(E31/E$8*100,0)</f>
        <v>2.5641025641025639</v>
      </c>
      <c r="I31" s="5">
        <f t="shared" si="3"/>
        <v>5.4263565891472867</v>
      </c>
    </row>
    <row r="32" spans="1:9" x14ac:dyDescent="0.25">
      <c r="A32" s="45" t="s">
        <v>34</v>
      </c>
      <c r="B32" s="46"/>
      <c r="C32" s="46"/>
      <c r="D32" s="46"/>
      <c r="E32" s="3">
        <f>[1]Служебный!A18</f>
        <v>2</v>
      </c>
      <c r="F32" s="3">
        <f>[1]Служебный!B18</f>
        <v>4</v>
      </c>
      <c r="G32" s="4">
        <f t="shared" si="0"/>
        <v>100</v>
      </c>
      <c r="H32" s="4">
        <f t="shared" si="3"/>
        <v>1.2820512820512819</v>
      </c>
      <c r="I32" s="5">
        <f t="shared" si="3"/>
        <v>3.1007751937984498</v>
      </c>
    </row>
    <row r="33" spans="1:9" x14ac:dyDescent="0.25">
      <c r="A33" s="45" t="s">
        <v>35</v>
      </c>
      <c r="B33" s="46"/>
      <c r="C33" s="46"/>
      <c r="D33" s="46"/>
      <c r="E33" s="3">
        <f>[1]Служебный!A19</f>
        <v>0</v>
      </c>
      <c r="F33" s="3">
        <f>[1]Служебный!B19</f>
        <v>0</v>
      </c>
      <c r="G33" s="4">
        <f t="shared" si="0"/>
        <v>0</v>
      </c>
      <c r="H33" s="4">
        <f t="shared" si="3"/>
        <v>0</v>
      </c>
      <c r="I33" s="5">
        <f t="shared" si="3"/>
        <v>0</v>
      </c>
    </row>
    <row r="34" spans="1:9" x14ac:dyDescent="0.25">
      <c r="A34" s="45" t="s">
        <v>36</v>
      </c>
      <c r="B34" s="46"/>
      <c r="C34" s="46"/>
      <c r="D34" s="46"/>
      <c r="E34" s="3">
        <f>[1]Служебный!A20</f>
        <v>0</v>
      </c>
      <c r="F34" s="3">
        <f>[1]Служебный!B20</f>
        <v>0</v>
      </c>
      <c r="G34" s="4">
        <f t="shared" si="0"/>
        <v>0</v>
      </c>
      <c r="H34" s="4">
        <f t="shared" si="3"/>
        <v>0</v>
      </c>
      <c r="I34" s="5">
        <f t="shared" si="3"/>
        <v>0</v>
      </c>
    </row>
    <row r="35" spans="1:9" x14ac:dyDescent="0.25">
      <c r="A35" s="45" t="s">
        <v>37</v>
      </c>
      <c r="B35" s="46"/>
      <c r="C35" s="46"/>
      <c r="D35" s="46"/>
      <c r="E35" s="3">
        <f>[1]Служебный!A21</f>
        <v>53</v>
      </c>
      <c r="F35" s="3">
        <f>[1]Служебный!B21</f>
        <v>32</v>
      </c>
      <c r="G35" s="4">
        <f t="shared" si="0"/>
        <v>-39.622641509433961</v>
      </c>
      <c r="H35" s="4">
        <f t="shared" si="3"/>
        <v>33.974358974358978</v>
      </c>
      <c r="I35" s="5">
        <f t="shared" si="3"/>
        <v>24.806201550387598</v>
      </c>
    </row>
    <row r="36" spans="1:9" x14ac:dyDescent="0.25">
      <c r="A36" s="45" t="s">
        <v>38</v>
      </c>
      <c r="B36" s="46"/>
      <c r="C36" s="46"/>
      <c r="D36" s="46"/>
      <c r="E36" s="3">
        <f>[1]Служебный!A22</f>
        <v>19</v>
      </c>
      <c r="F36" s="3">
        <f>[1]Служебный!B22</f>
        <v>6</v>
      </c>
      <c r="G36" s="4">
        <f t="shared" si="0"/>
        <v>-68.421052631578945</v>
      </c>
      <c r="H36" s="4">
        <f t="shared" si="3"/>
        <v>12.179487179487179</v>
      </c>
      <c r="I36" s="5">
        <f t="shared" si="3"/>
        <v>4.6511627906976747</v>
      </c>
    </row>
    <row r="37" spans="1:9" x14ac:dyDescent="0.25">
      <c r="A37" s="45" t="s">
        <v>39</v>
      </c>
      <c r="B37" s="46"/>
      <c r="C37" s="46"/>
      <c r="D37" s="46"/>
      <c r="E37" s="3">
        <f>[1]Служебный!A23</f>
        <v>3</v>
      </c>
      <c r="F37" s="3">
        <f>[1]Служебный!B23</f>
        <v>0</v>
      </c>
      <c r="G37" s="4">
        <f t="shared" si="0"/>
        <v>-100</v>
      </c>
      <c r="H37" s="4">
        <f t="shared" si="3"/>
        <v>1.9230769230769231</v>
      </c>
      <c r="I37" s="5">
        <f t="shared" si="3"/>
        <v>0</v>
      </c>
    </row>
    <row r="38" spans="1:9" x14ac:dyDescent="0.25">
      <c r="A38" s="45" t="s">
        <v>40</v>
      </c>
      <c r="B38" s="46"/>
      <c r="C38" s="46"/>
      <c r="D38" s="46"/>
      <c r="E38" s="3">
        <f>[1]Служебный!A24</f>
        <v>3</v>
      </c>
      <c r="F38" s="3">
        <f>[1]Служебный!B24</f>
        <v>2</v>
      </c>
      <c r="G38" s="4">
        <f t="shared" si="0"/>
        <v>-33.333333333333329</v>
      </c>
      <c r="H38" s="4">
        <f t="shared" si="3"/>
        <v>1.9230769230769231</v>
      </c>
      <c r="I38" s="5">
        <f t="shared" si="3"/>
        <v>1.5503875968992249</v>
      </c>
    </row>
    <row r="39" spans="1:9" x14ac:dyDescent="0.25">
      <c r="A39" s="45" t="s">
        <v>41</v>
      </c>
      <c r="B39" s="46"/>
      <c r="C39" s="46"/>
      <c r="D39" s="46"/>
      <c r="E39" s="3">
        <f>[1]Служебный!A25</f>
        <v>0</v>
      </c>
      <c r="F39" s="3">
        <f>[1]Служебный!B25</f>
        <v>0</v>
      </c>
      <c r="G39" s="4">
        <f t="shared" si="0"/>
        <v>0</v>
      </c>
      <c r="H39" s="4">
        <f t="shared" si="3"/>
        <v>0</v>
      </c>
      <c r="I39" s="5">
        <f t="shared" si="3"/>
        <v>0</v>
      </c>
    </row>
    <row r="40" spans="1:9" x14ac:dyDescent="0.25">
      <c r="A40" s="45" t="s">
        <v>42</v>
      </c>
      <c r="B40" s="46"/>
      <c r="C40" s="46"/>
      <c r="D40" s="46"/>
      <c r="E40" s="3">
        <f>[1]Служебный!A26</f>
        <v>0</v>
      </c>
      <c r="F40" s="3">
        <f>[1]Служебный!B26</f>
        <v>0</v>
      </c>
      <c r="G40" s="4">
        <f t="shared" si="0"/>
        <v>0</v>
      </c>
      <c r="H40" s="4">
        <f t="shared" si="3"/>
        <v>0</v>
      </c>
      <c r="I40" s="5">
        <f t="shared" si="3"/>
        <v>0</v>
      </c>
    </row>
    <row r="41" spans="1:9" x14ac:dyDescent="0.25">
      <c r="A41" s="45" t="s">
        <v>43</v>
      </c>
      <c r="B41" s="46"/>
      <c r="C41" s="46"/>
      <c r="D41" s="46"/>
      <c r="E41" s="3">
        <f>[1]Служебный!A27</f>
        <v>0</v>
      </c>
      <c r="F41" s="3">
        <f>[1]Служебный!B27</f>
        <v>0</v>
      </c>
      <c r="G41" s="4">
        <f t="shared" si="0"/>
        <v>0</v>
      </c>
      <c r="H41" s="4">
        <f t="shared" si="3"/>
        <v>0</v>
      </c>
      <c r="I41" s="5">
        <f t="shared" si="3"/>
        <v>0</v>
      </c>
    </row>
    <row r="42" spans="1:9" x14ac:dyDescent="0.25">
      <c r="A42" s="45" t="s">
        <v>44</v>
      </c>
      <c r="B42" s="46"/>
      <c r="C42" s="46"/>
      <c r="D42" s="46"/>
      <c r="E42" s="3">
        <f>[1]Служебный!A28</f>
        <v>0</v>
      </c>
      <c r="F42" s="3">
        <f>[1]Служебный!B28</f>
        <v>0</v>
      </c>
      <c r="G42" s="4">
        <f t="shared" si="0"/>
        <v>0</v>
      </c>
      <c r="H42" s="4">
        <f t="shared" si="3"/>
        <v>0</v>
      </c>
      <c r="I42" s="5">
        <f t="shared" si="3"/>
        <v>0</v>
      </c>
    </row>
    <row r="43" spans="1:9" x14ac:dyDescent="0.25">
      <c r="A43" s="45" t="s">
        <v>45</v>
      </c>
      <c r="B43" s="46"/>
      <c r="C43" s="46"/>
      <c r="D43" s="46"/>
      <c r="E43" s="3">
        <f>[1]Служебный!A29</f>
        <v>0</v>
      </c>
      <c r="F43" s="3">
        <f>[1]Служебный!B29</f>
        <v>1</v>
      </c>
      <c r="G43" s="4">
        <f t="shared" si="0"/>
        <v>0</v>
      </c>
      <c r="H43" s="4">
        <f t="shared" si="3"/>
        <v>0</v>
      </c>
      <c r="I43" s="5">
        <f t="shared" si="3"/>
        <v>0.77519379844961245</v>
      </c>
    </row>
    <row r="44" spans="1:9" ht="29.25" customHeight="1" x14ac:dyDescent="0.25">
      <c r="A44" s="47" t="s">
        <v>46</v>
      </c>
      <c r="B44" s="48"/>
      <c r="C44" s="48"/>
      <c r="D44" s="48"/>
      <c r="E44" s="3">
        <f>[1]Служебный!A30</f>
        <v>0</v>
      </c>
      <c r="F44" s="3">
        <f>[1]Служебный!B30</f>
        <v>0</v>
      </c>
      <c r="G44" s="4">
        <f t="shared" si="0"/>
        <v>0</v>
      </c>
      <c r="H44" s="4">
        <f t="shared" si="3"/>
        <v>0</v>
      </c>
      <c r="I44" s="5">
        <f t="shared" si="3"/>
        <v>0</v>
      </c>
    </row>
    <row r="45" spans="1:9" ht="17.25" customHeight="1" x14ac:dyDescent="0.25">
      <c r="A45" s="45" t="s">
        <v>47</v>
      </c>
      <c r="B45" s="46"/>
      <c r="C45" s="46"/>
      <c r="D45" s="46"/>
      <c r="E45" s="3">
        <f>[1]Служебный!A31</f>
        <v>1</v>
      </c>
      <c r="F45" s="3">
        <f>[1]Служебный!B31</f>
        <v>0</v>
      </c>
      <c r="G45" s="4">
        <f t="shared" si="0"/>
        <v>-100</v>
      </c>
      <c r="H45" s="4">
        <f t="shared" si="3"/>
        <v>0.64102564102564097</v>
      </c>
      <c r="I45" s="5">
        <f t="shared" si="3"/>
        <v>0</v>
      </c>
    </row>
    <row r="46" spans="1:9" x14ac:dyDescent="0.25">
      <c r="A46" s="49" t="s">
        <v>7</v>
      </c>
      <c r="B46" s="50"/>
      <c r="C46" s="46" t="s">
        <v>48</v>
      </c>
      <c r="D46" s="46"/>
      <c r="E46" s="3">
        <f>[1]Служебный!A32</f>
        <v>0</v>
      </c>
      <c r="F46" s="3">
        <f>[1]Служебный!B32</f>
        <v>0</v>
      </c>
      <c r="G46" s="4">
        <f t="shared" si="0"/>
        <v>0</v>
      </c>
      <c r="H46" s="4">
        <f t="shared" si="3"/>
        <v>0</v>
      </c>
      <c r="I46" s="5">
        <f t="shared" si="3"/>
        <v>0</v>
      </c>
    </row>
    <row r="47" spans="1:9" x14ac:dyDescent="0.25">
      <c r="A47" s="49"/>
      <c r="B47" s="50"/>
      <c r="C47" s="46" t="s">
        <v>49</v>
      </c>
      <c r="D47" s="46"/>
      <c r="E47" s="3">
        <f>[1]Служебный!A33</f>
        <v>1</v>
      </c>
      <c r="F47" s="3">
        <f>[1]Служебный!B33</f>
        <v>0</v>
      </c>
      <c r="G47" s="4">
        <f t="shared" si="0"/>
        <v>-100</v>
      </c>
      <c r="H47" s="4">
        <f t="shared" si="3"/>
        <v>0.64102564102564097</v>
      </c>
      <c r="I47" s="5">
        <f t="shared" si="3"/>
        <v>0</v>
      </c>
    </row>
    <row r="48" spans="1:9" x14ac:dyDescent="0.25">
      <c r="A48" s="49"/>
      <c r="B48" s="50"/>
      <c r="C48" s="46" t="s">
        <v>50</v>
      </c>
      <c r="D48" s="46"/>
      <c r="E48" s="3">
        <f>[1]Служебный!A34</f>
        <v>0</v>
      </c>
      <c r="F48" s="3">
        <f>[1]Служебный!B34</f>
        <v>0</v>
      </c>
      <c r="G48" s="4">
        <f t="shared" si="0"/>
        <v>0</v>
      </c>
      <c r="H48" s="4">
        <f t="shared" si="3"/>
        <v>0</v>
      </c>
      <c r="I48" s="5">
        <f t="shared" si="3"/>
        <v>0</v>
      </c>
    </row>
    <row r="49" spans="1:9" ht="15.75" thickBot="1" x14ac:dyDescent="0.3">
      <c r="A49" s="40" t="s">
        <v>51</v>
      </c>
      <c r="B49" s="41"/>
      <c r="C49" s="41"/>
      <c r="D49" s="41"/>
      <c r="E49" s="12">
        <f>[1]Служебный!A35</f>
        <v>0</v>
      </c>
      <c r="F49" s="12">
        <f>[1]Служебный!B35</f>
        <v>0</v>
      </c>
      <c r="G49" s="13">
        <f>IFERROR(((F49-E49)/E49*100),0)</f>
        <v>0</v>
      </c>
      <c r="H49" s="13">
        <f t="shared" si="3"/>
        <v>0</v>
      </c>
      <c r="I49" s="14">
        <f t="shared" si="3"/>
        <v>0</v>
      </c>
    </row>
    <row r="50" spans="1:9" ht="19.5" customHeight="1" thickBot="1" x14ac:dyDescent="0.3">
      <c r="A50" s="42" t="s">
        <v>52</v>
      </c>
      <c r="B50" s="43"/>
      <c r="C50" s="43"/>
      <c r="D50" s="43"/>
      <c r="E50" s="43"/>
      <c r="F50" s="43"/>
      <c r="G50" s="43"/>
      <c r="H50" s="43"/>
      <c r="I50" s="44"/>
    </row>
    <row r="51" spans="1:9" x14ac:dyDescent="0.25">
      <c r="A51" s="34" t="s">
        <v>53</v>
      </c>
      <c r="B51" s="35"/>
      <c r="C51" s="35" t="s">
        <v>54</v>
      </c>
      <c r="D51" s="35"/>
      <c r="E51" s="18">
        <f>[1]Служебный!A36</f>
        <v>56</v>
      </c>
      <c r="F51" s="18">
        <f>[1]Служебный!B36</f>
        <v>70</v>
      </c>
      <c r="G51" s="19">
        <f>IFERROR(((F51-E51)/E51*100),0)</f>
        <v>25</v>
      </c>
      <c r="H51" s="20">
        <f>IFERROR(E51/(E51+E56)*100,0)</f>
        <v>60.215053763440864</v>
      </c>
      <c r="I51" s="21">
        <f>IFERROR(F51/(F51+F56)*100,0)</f>
        <v>59.322033898305079</v>
      </c>
    </row>
    <row r="52" spans="1:9" ht="17.25" customHeight="1" x14ac:dyDescent="0.25">
      <c r="A52" s="36"/>
      <c r="B52" s="37"/>
      <c r="C52" s="37" t="s">
        <v>55</v>
      </c>
      <c r="D52" s="22" t="s">
        <v>8</v>
      </c>
      <c r="E52" s="23">
        <f>[1]Служебный!A37</f>
        <v>1</v>
      </c>
      <c r="F52" s="23">
        <f>[1]Служебный!B37</f>
        <v>2</v>
      </c>
      <c r="G52" s="24">
        <f t="shared" ref="G52:G54" si="4">IFERROR(((F52-E52)/E52*100),0)</f>
        <v>100</v>
      </c>
      <c r="H52" s="25">
        <f t="shared" ref="H52:I54" si="5">IFERROR(E52/(E52+E57)*100,0)</f>
        <v>100</v>
      </c>
      <c r="I52" s="26">
        <f t="shared" si="5"/>
        <v>100</v>
      </c>
    </row>
    <row r="53" spans="1:9" x14ac:dyDescent="0.25">
      <c r="A53" s="36"/>
      <c r="B53" s="37"/>
      <c r="C53" s="37"/>
      <c r="D53" s="22" t="s">
        <v>9</v>
      </c>
      <c r="E53" s="23">
        <f>[1]Служебный!A38</f>
        <v>6</v>
      </c>
      <c r="F53" s="23">
        <f>[1]Служебный!B38</f>
        <v>9</v>
      </c>
      <c r="G53" s="24">
        <f t="shared" si="4"/>
        <v>50</v>
      </c>
      <c r="H53" s="27">
        <f t="shared" si="5"/>
        <v>46.153846153846153</v>
      </c>
      <c r="I53" s="26">
        <f t="shared" si="5"/>
        <v>64.285714285714292</v>
      </c>
    </row>
    <row r="54" spans="1:9" ht="15.75" customHeight="1" thickBot="1" x14ac:dyDescent="0.3">
      <c r="A54" s="38"/>
      <c r="B54" s="39"/>
      <c r="C54" s="39"/>
      <c r="D54" s="28" t="s">
        <v>56</v>
      </c>
      <c r="E54" s="29">
        <f>[1]Служебный!A39</f>
        <v>0</v>
      </c>
      <c r="F54" s="29">
        <f>[1]Служебный!B39</f>
        <v>1</v>
      </c>
      <c r="G54" s="30">
        <f t="shared" si="4"/>
        <v>0</v>
      </c>
      <c r="H54" s="31">
        <f t="shared" si="5"/>
        <v>0</v>
      </c>
      <c r="I54" s="32">
        <f t="shared" si="5"/>
        <v>100</v>
      </c>
    </row>
    <row r="55" spans="1:9" ht="19.5" customHeight="1" thickBot="1" x14ac:dyDescent="0.3">
      <c r="G55" s="43" t="s">
        <v>57</v>
      </c>
      <c r="H55" s="43"/>
      <c r="I55" s="43"/>
    </row>
    <row r="56" spans="1:9" x14ac:dyDescent="0.25">
      <c r="A56" s="34" t="s">
        <v>58</v>
      </c>
      <c r="B56" s="35"/>
      <c r="C56" s="35" t="s">
        <v>54</v>
      </c>
      <c r="D56" s="35"/>
      <c r="E56" s="18">
        <f>[1]Служебный!A47</f>
        <v>37</v>
      </c>
      <c r="F56" s="18">
        <f>[1]Служебный!B47</f>
        <v>48</v>
      </c>
      <c r="G56" s="19">
        <f>IFERROR(((F56-E56)/E56*100),0)</f>
        <v>29.72972972972973</v>
      </c>
      <c r="H56" s="20">
        <f>IFERROR(E56/(E56+E51)*100,0)</f>
        <v>39.784946236559136</v>
      </c>
      <c r="I56" s="21">
        <f>IFERROR(F56/(F56+F51)*100,0)</f>
        <v>40.677966101694921</v>
      </c>
    </row>
    <row r="57" spans="1:9" ht="18.75" customHeight="1" x14ac:dyDescent="0.25">
      <c r="A57" s="36"/>
      <c r="B57" s="37"/>
      <c r="C57" s="37" t="s">
        <v>55</v>
      </c>
      <c r="D57" s="22" t="s">
        <v>8</v>
      </c>
      <c r="E57" s="23">
        <f>[1]Служебный!A48</f>
        <v>0</v>
      </c>
      <c r="F57" s="23">
        <f>[1]Служебный!B48</f>
        <v>0</v>
      </c>
      <c r="G57" s="24">
        <f t="shared" ref="G57:G59" si="6">IFERROR(((F57-E57)/E57*100),0)</f>
        <v>0</v>
      </c>
      <c r="H57" s="25">
        <f t="shared" ref="H57:I59" si="7">IFERROR(E57/(E57+E52)*100,0)</f>
        <v>0</v>
      </c>
      <c r="I57" s="26">
        <f t="shared" si="7"/>
        <v>0</v>
      </c>
    </row>
    <row r="58" spans="1:9" x14ac:dyDescent="0.25">
      <c r="A58" s="36"/>
      <c r="B58" s="37"/>
      <c r="C58" s="37"/>
      <c r="D58" s="22" t="s">
        <v>9</v>
      </c>
      <c r="E58" s="23">
        <f>[1]Служебный!A49</f>
        <v>7</v>
      </c>
      <c r="F58" s="23">
        <f>[1]Служебный!B49</f>
        <v>5</v>
      </c>
      <c r="G58" s="24">
        <f t="shared" si="6"/>
        <v>-28.571428571428569</v>
      </c>
      <c r="H58" s="33">
        <f t="shared" si="7"/>
        <v>53.846153846153847</v>
      </c>
      <c r="I58" s="26">
        <f t="shared" si="7"/>
        <v>35.714285714285715</v>
      </c>
    </row>
    <row r="59" spans="1:9" ht="15.75" customHeight="1" thickBot="1" x14ac:dyDescent="0.3">
      <c r="A59" s="38"/>
      <c r="B59" s="39"/>
      <c r="C59" s="39"/>
      <c r="D59" s="28" t="s">
        <v>56</v>
      </c>
      <c r="E59" s="29">
        <f>[1]Служебный!A50</f>
        <v>0</v>
      </c>
      <c r="F59" s="29">
        <f>[1]Служебный!B50</f>
        <v>0</v>
      </c>
      <c r="G59" s="30">
        <f t="shared" si="6"/>
        <v>0</v>
      </c>
      <c r="H59" s="31">
        <f t="shared" si="7"/>
        <v>0</v>
      </c>
      <c r="I59" s="32">
        <f t="shared" si="7"/>
        <v>0</v>
      </c>
    </row>
  </sheetData>
  <mergeCells count="61">
    <mergeCell ref="A2:I2"/>
    <mergeCell ref="A3:I3"/>
    <mergeCell ref="A4:I4"/>
    <mergeCell ref="A6:D7"/>
    <mergeCell ref="E6:E7"/>
    <mergeCell ref="F6:F7"/>
    <mergeCell ref="G6:G7"/>
    <mergeCell ref="H6:I6"/>
    <mergeCell ref="B21:D21"/>
    <mergeCell ref="A8:D8"/>
    <mergeCell ref="A9:A22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B19"/>
    <mergeCell ref="C18:D18"/>
    <mergeCell ref="C19:D19"/>
    <mergeCell ref="B20:D20"/>
    <mergeCell ref="C22:D22"/>
    <mergeCell ref="A23:B29"/>
    <mergeCell ref="C23:D23"/>
    <mergeCell ref="C24:D24"/>
    <mergeCell ref="C25:D25"/>
    <mergeCell ref="C26:D26"/>
    <mergeCell ref="C27:D27"/>
    <mergeCell ref="C28:C29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2:D42"/>
    <mergeCell ref="A43:D43"/>
    <mergeCell ref="A44:D44"/>
    <mergeCell ref="A45:D45"/>
    <mergeCell ref="A46:B48"/>
    <mergeCell ref="C46:D46"/>
    <mergeCell ref="C47:D47"/>
    <mergeCell ref="C48:D48"/>
    <mergeCell ref="A56:B59"/>
    <mergeCell ref="C56:D56"/>
    <mergeCell ref="C57:C59"/>
    <mergeCell ref="A49:D49"/>
    <mergeCell ref="A50:I50"/>
    <mergeCell ref="A51:B54"/>
    <mergeCell ref="C51:D51"/>
    <mergeCell ref="C52:C54"/>
    <mergeCell ref="G55:I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 Кузина</dc:creator>
  <cp:lastModifiedBy>Андрей</cp:lastModifiedBy>
  <dcterms:created xsi:type="dcterms:W3CDTF">2017-08-17T04:41:26Z</dcterms:created>
  <dcterms:modified xsi:type="dcterms:W3CDTF">2017-03-11T05:30:18Z</dcterms:modified>
</cp:coreProperties>
</file>