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285" windowWidth="14805" windowHeight="7830"/>
  </bookViews>
  <sheets>
    <sheet name="Лист1" sheetId="1" r:id="rId1"/>
    <sheet name="Лист22" sheetId="23" r:id="rId2"/>
    <sheet name="Лист24" sheetId="25" r:id="rId3"/>
    <sheet name="Лист20" sheetId="20" r:id="rId4"/>
    <sheet name="Лист21" sheetId="21" r:id="rId5"/>
    <sheet name="Лист2" sheetId="2" r:id="rId6"/>
    <sheet name="Лист3" sheetId="3" r:id="rId7"/>
    <sheet name="91" sheetId="4" r:id="rId8"/>
    <sheet name="досудеб" sheetId="5" r:id="rId9"/>
    <sheet name="наркотики" sheetId="6" r:id="rId10"/>
    <sheet name="К" sheetId="7" r:id="rId11"/>
    <sheet name="фб" sheetId="22" r:id="rId12"/>
    <sheet name="уин" sheetId="8" r:id="rId13"/>
    <sheet name="он" sheetId="9" r:id="rId14"/>
    <sheet name="экономик" sheetId="10" r:id="rId15"/>
    <sheet name="природа" sheetId="11" r:id="rId16"/>
    <sheet name="Лист12" sheetId="12" r:id="rId17"/>
    <sheet name="н л" sheetId="13" r:id="rId18"/>
    <sheet name="арбитраж" sheetId="15" r:id="rId19"/>
    <sheet name="усо" sheetId="14" r:id="rId20"/>
    <sheet name="гсо" sheetId="16" r:id="rId21"/>
    <sheet name="жалобы" sheetId="17" r:id="rId22"/>
    <sheet name="сми" sheetId="18" r:id="rId23"/>
  </sheets>
  <definedNames>
    <definedName name="Z_DAED5F8A_1D0F_4FEC_9F91_AE1C92AB4224_.wvu.PrintArea" localSheetId="5" hidden="1">Лист2!$A$1:$G$9</definedName>
    <definedName name="_xlnm.Print_Area" localSheetId="7">'91'!$A$1:$I$58</definedName>
    <definedName name="_xlnm.Print_Area" localSheetId="18">арбитраж!$A$1:$I$50</definedName>
    <definedName name="_xlnm.Print_Area" localSheetId="20">гсо!$A$1:$I$44</definedName>
    <definedName name="_xlnm.Print_Area" localSheetId="8">досудеб!$A$1:$I$42</definedName>
    <definedName name="_xlnm.Print_Area" localSheetId="21">жалобы!$A$1:$I$36</definedName>
    <definedName name="_xlnm.Print_Area" localSheetId="10">К!$A$1:$I$48</definedName>
    <definedName name="_xlnm.Print_Area" localSheetId="0">Лист1!$A$1:$A$20</definedName>
    <definedName name="_xlnm.Print_Area" localSheetId="16">Лист12!$A$1:$I$43</definedName>
    <definedName name="_xlnm.Print_Area" localSheetId="5">Лист2!$A$1:$J$24</definedName>
    <definedName name="_xlnm.Print_Area" localSheetId="3">Лист20!$A$1:$K$47</definedName>
    <definedName name="_xlnm.Print_Area" localSheetId="4">Лист21!$A$1:$J$38</definedName>
    <definedName name="_xlnm.Print_Area" localSheetId="2">Лист24!$A$1:$P$18</definedName>
    <definedName name="_xlnm.Print_Area" localSheetId="6">Лист3!$A$1:$J$72</definedName>
    <definedName name="_xlnm.Print_Area" localSheetId="17">'н л'!$A$1:$I$43</definedName>
    <definedName name="_xlnm.Print_Area" localSheetId="9">наркотики!$A$1:$I$41</definedName>
    <definedName name="_xlnm.Print_Area" localSheetId="13">он!$A$1:$I$44</definedName>
    <definedName name="_xlnm.Print_Area" localSheetId="15">природа!$A$1:$I$47</definedName>
    <definedName name="_xlnm.Print_Area" localSheetId="22">сми!$A$1:$I$48</definedName>
    <definedName name="_xlnm.Print_Area" localSheetId="12">уин!$A$1:$I$45</definedName>
    <definedName name="_xlnm.Print_Area" localSheetId="19">усо!$A$1:$I$44</definedName>
    <definedName name="_xlnm.Print_Area" localSheetId="14">экономик!$A$1:$I$41</definedName>
  </definedNames>
  <calcPr calcId="145621"/>
  <customWorkbookViews>
    <customWorkbookView name="р" guid="{DAED5F8A-1D0F-4FEC-9F91-AE1C92AB4224}" maximized="1" windowWidth="1596" windowHeight="675" activeSheetId="2"/>
  </customWorkbookViews>
</workbook>
</file>

<file path=xl/calcChain.xml><?xml version="1.0" encoding="utf-8"?>
<calcChain xmlns="http://schemas.openxmlformats.org/spreadsheetml/2006/main">
  <c r="G5" i="4" l="1"/>
  <c r="G6" i="4"/>
  <c r="G7" i="4"/>
  <c r="G8" i="4"/>
  <c r="G10" i="4"/>
  <c r="G11" i="4"/>
  <c r="G12" i="4"/>
  <c r="G13" i="4"/>
  <c r="G14" i="4"/>
  <c r="G16" i="4"/>
  <c r="G17" i="4"/>
  <c r="G18" i="4"/>
  <c r="G19" i="4"/>
  <c r="G20" i="4"/>
  <c r="G22" i="4"/>
  <c r="G4" i="4"/>
  <c r="D16" i="4" l="1"/>
  <c r="D10" i="4"/>
  <c r="D4" i="4"/>
  <c r="E16" i="4" l="1"/>
  <c r="E10" i="4"/>
  <c r="E4" i="4"/>
  <c r="F35" i="3"/>
  <c r="F49" i="3"/>
  <c r="F43" i="3"/>
  <c r="E49" i="3"/>
  <c r="E43" i="3"/>
  <c r="E35" i="3"/>
  <c r="F15" i="3"/>
  <c r="F9" i="3"/>
  <c r="F3" i="3"/>
  <c r="E15" i="3"/>
  <c r="E9" i="3"/>
  <c r="E3" i="3"/>
  <c r="E20" i="2"/>
  <c r="E19" i="2"/>
  <c r="E18" i="2"/>
  <c r="E16" i="2"/>
  <c r="E15" i="2" s="1"/>
  <c r="D15" i="2"/>
  <c r="E5" i="2"/>
  <c r="G11" i="6" l="1"/>
  <c r="G10" i="6"/>
  <c r="G9" i="6"/>
  <c r="G7" i="6"/>
  <c r="G5" i="6"/>
  <c r="G6" i="20" l="1"/>
  <c r="G18" i="20" l="1"/>
  <c r="G16" i="20"/>
  <c r="G14" i="20"/>
  <c r="G12" i="20"/>
  <c r="G9" i="20"/>
  <c r="G7" i="20"/>
  <c r="G34" i="21"/>
  <c r="G32" i="21"/>
  <c r="G30" i="21"/>
  <c r="G28" i="21"/>
  <c r="G25" i="21"/>
  <c r="G22" i="21"/>
  <c r="G36" i="20"/>
  <c r="G34" i="20"/>
  <c r="G31" i="20"/>
  <c r="G29" i="20"/>
  <c r="G27" i="20"/>
  <c r="G25" i="20"/>
  <c r="G16" i="21"/>
  <c r="G14" i="21"/>
  <c r="G11" i="21"/>
  <c r="G8" i="21"/>
  <c r="G6" i="21"/>
  <c r="G4" i="21"/>
  <c r="G9" i="8"/>
  <c r="G11" i="22" l="1"/>
  <c r="G10" i="22"/>
  <c r="G9" i="22"/>
  <c r="G8" i="22"/>
  <c r="G7" i="22"/>
  <c r="G6" i="22"/>
  <c r="G11" i="8"/>
  <c r="F5" i="2" l="1"/>
  <c r="G7" i="10" l="1"/>
  <c r="G8" i="10"/>
  <c r="G9" i="10"/>
  <c r="G10" i="10"/>
  <c r="G11" i="10"/>
  <c r="G12" i="10"/>
  <c r="G13" i="10"/>
  <c r="G14" i="10"/>
  <c r="G15" i="10"/>
  <c r="G6" i="10"/>
  <c r="G15" i="11"/>
  <c r="G7" i="11"/>
  <c r="G8" i="11"/>
  <c r="G9" i="11"/>
  <c r="G10" i="11"/>
  <c r="G11" i="11"/>
  <c r="G12" i="11"/>
  <c r="G13" i="11"/>
  <c r="G14" i="11"/>
  <c r="G6" i="11"/>
  <c r="G6" i="12"/>
  <c r="G7" i="12"/>
  <c r="G8" i="12"/>
  <c r="G9" i="12"/>
  <c r="G10" i="12"/>
  <c r="G11" i="12"/>
  <c r="G12" i="12"/>
  <c r="G13" i="12"/>
  <c r="G14" i="12"/>
  <c r="G5" i="12"/>
  <c r="G5" i="13"/>
  <c r="G6" i="13"/>
  <c r="G7" i="13"/>
  <c r="G8" i="13"/>
  <c r="G9" i="13"/>
  <c r="G10" i="13"/>
  <c r="G11" i="13"/>
  <c r="G12" i="13"/>
  <c r="G4" i="13"/>
  <c r="G5" i="14"/>
  <c r="G6" i="14"/>
  <c r="G7" i="14"/>
  <c r="G8" i="14"/>
  <c r="G11" i="14"/>
  <c r="G4" i="14"/>
  <c r="G6" i="15"/>
  <c r="G7" i="15"/>
  <c r="G8" i="15"/>
  <c r="G5" i="15"/>
  <c r="G5" i="17"/>
  <c r="G6" i="17"/>
  <c r="G7" i="17"/>
  <c r="G8" i="17"/>
  <c r="G9" i="17"/>
  <c r="G10" i="17"/>
  <c r="G11" i="17"/>
  <c r="G12" i="17"/>
  <c r="G4" i="17"/>
  <c r="G6" i="18"/>
  <c r="G7" i="18"/>
  <c r="G8" i="18"/>
  <c r="G9" i="18"/>
  <c r="G10" i="18"/>
  <c r="G11" i="18"/>
  <c r="G12" i="18"/>
  <c r="G5" i="18"/>
  <c r="G5" i="9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3" i="16"/>
  <c r="G6" i="9"/>
  <c r="G7" i="9"/>
  <c r="G8" i="9"/>
  <c r="G9" i="9"/>
  <c r="G10" i="9"/>
  <c r="G11" i="9"/>
  <c r="G12" i="9"/>
  <c r="G13" i="9"/>
  <c r="G14" i="9"/>
  <c r="G6" i="8"/>
  <c r="G7" i="8"/>
  <c r="G8" i="8"/>
  <c r="G10" i="8"/>
  <c r="G6" i="7"/>
  <c r="G7" i="7"/>
  <c r="G8" i="7"/>
  <c r="G9" i="7"/>
  <c r="G10" i="7"/>
  <c r="G5" i="7"/>
  <c r="G18" i="5"/>
  <c r="G6" i="5"/>
  <c r="G7" i="5"/>
  <c r="G8" i="5"/>
  <c r="G9" i="5"/>
  <c r="G10" i="5"/>
  <c r="G11" i="5"/>
  <c r="G12" i="5"/>
  <c r="G13" i="5"/>
  <c r="G14" i="5"/>
  <c r="G15" i="5"/>
  <c r="G16" i="5"/>
  <c r="G17" i="5"/>
  <c r="G5" i="5"/>
  <c r="H3" i="3"/>
  <c r="G16" i="2"/>
  <c r="G17" i="2"/>
  <c r="G18" i="2"/>
  <c r="G19" i="2"/>
  <c r="G20" i="2"/>
  <c r="G15" i="2"/>
  <c r="G5" i="2"/>
  <c r="G6" i="2"/>
  <c r="G4" i="2"/>
  <c r="H10" i="3"/>
  <c r="H11" i="3"/>
  <c r="H12" i="3"/>
  <c r="H13" i="3"/>
  <c r="H14" i="3"/>
  <c r="H15" i="3"/>
  <c r="H16" i="3"/>
  <c r="H17" i="3"/>
  <c r="H18" i="3"/>
  <c r="H19" i="3"/>
  <c r="H29" i="3"/>
  <c r="H30" i="3"/>
  <c r="H31" i="3"/>
  <c r="H35" i="3"/>
  <c r="H36" i="3"/>
  <c r="H37" i="3"/>
  <c r="H38" i="3"/>
  <c r="H39" i="3"/>
  <c r="H43" i="3"/>
  <c r="H44" i="3"/>
  <c r="H45" i="3"/>
  <c r="H46" i="3"/>
  <c r="H47" i="3"/>
  <c r="H48" i="3"/>
  <c r="H49" i="3"/>
  <c r="H50" i="3"/>
  <c r="H51" i="3"/>
  <c r="H52" i="3"/>
  <c r="H53" i="3"/>
  <c r="H4" i="3"/>
  <c r="H5" i="3"/>
  <c r="H6" i="3"/>
  <c r="H7" i="3"/>
  <c r="H8" i="3"/>
  <c r="H9" i="3"/>
</calcChain>
</file>

<file path=xl/sharedStrings.xml><?xml version="1.0" encoding="utf-8"?>
<sst xmlns="http://schemas.openxmlformats.org/spreadsheetml/2006/main" count="492" uniqueCount="258">
  <si>
    <t>+- %</t>
  </si>
  <si>
    <t>Незаконный оборот наркотиков</t>
  </si>
  <si>
    <t>Работа прокурора по выявленным и поставленным на учет преступлениям</t>
  </si>
  <si>
    <t>Данные</t>
  </si>
  <si>
    <t>+ -%</t>
  </si>
  <si>
    <t xml:space="preserve">Выявлено и поставлено на учет преступлений </t>
  </si>
  <si>
    <t>Привлечено к дисциплинарной ответственности  сотрудников за нарушения допущенные при учете-регистрации преступлений</t>
  </si>
  <si>
    <t>Возбуждено уголовных дел</t>
  </si>
  <si>
    <t>Направлено уголовных дел  в суды</t>
  </si>
  <si>
    <t xml:space="preserve">Осуждено сотрудников </t>
  </si>
  <si>
    <t>Работа следственного аппарата, органов дознания МВД и Госнаркоконтроля</t>
  </si>
  <si>
    <t>Всего находилось дел в производстве</t>
  </si>
  <si>
    <t>В т.ч. у следователей СК</t>
  </si>
  <si>
    <t>В т.ч.  у следователей МВД</t>
  </si>
  <si>
    <t>В т.ч.  у дознания МВД</t>
  </si>
  <si>
    <t>В т.ч.  у следователей ФСКН</t>
  </si>
  <si>
    <t>В т.ч.  дознания ФСКН</t>
  </si>
  <si>
    <t>Окончено дел</t>
  </si>
  <si>
    <t>Следователями  СК</t>
  </si>
  <si>
    <t>Следователями МВД</t>
  </si>
  <si>
    <t>Дознанием МВД</t>
  </si>
  <si>
    <t>Следователями  ФСКН</t>
  </si>
  <si>
    <t>Дознанием ФСКН</t>
  </si>
  <si>
    <t>Направлено в суд</t>
  </si>
  <si>
    <t>Следователями СК</t>
  </si>
  <si>
    <t xml:space="preserve">Прекращено дел  </t>
  </si>
  <si>
    <t>Число лиц, производство по делу о которых прекращено за отсутствием события, состава или непричастностью</t>
  </si>
  <si>
    <t>Оправдано лиц</t>
  </si>
  <si>
    <t xml:space="preserve">Приостановлено дел </t>
  </si>
  <si>
    <t>Расследовано в срок свыше УПК</t>
  </si>
  <si>
    <t>Возвращено прокурором для дополнительного расследования</t>
  </si>
  <si>
    <t>Задержанные в порядке ст.91 УПК РФ</t>
  </si>
  <si>
    <t>+ - %</t>
  </si>
  <si>
    <t>Всего задержано (по всем органам)</t>
  </si>
  <si>
    <t xml:space="preserve">Следователями  ОВД  </t>
  </si>
  <si>
    <t>Дознание  ОВД</t>
  </si>
  <si>
    <t>Следователи  ФСКН</t>
  </si>
  <si>
    <t>Дознание ФСКН</t>
  </si>
  <si>
    <t>Из них арестовано (по всем органам)</t>
  </si>
  <si>
    <t>Дознание ОВД</t>
  </si>
  <si>
    <t>Освобождено</t>
  </si>
  <si>
    <t>Отказано судом в заключении под стражу</t>
  </si>
  <si>
    <t xml:space="preserve">Прокурором принесено представлений </t>
  </si>
  <si>
    <t>на решение суда/ из них удовлетворено</t>
  </si>
  <si>
    <t>Надзор за исполнением законов на досудебной стадии уголовного судопроизводства</t>
  </si>
  <si>
    <t>+ -</t>
  </si>
  <si>
    <t>%</t>
  </si>
  <si>
    <t>Отменено постановлений об отказе в возбуждении уголовного дела  СО</t>
  </si>
  <si>
    <t>Отменено постановлений о прекращении уголовного дела (уголовного преследования) СО</t>
  </si>
  <si>
    <t xml:space="preserve">Отменено постановлений о прекращении дознания </t>
  </si>
  <si>
    <t xml:space="preserve">Отменено постановлений о приостановлении предварительного следствия </t>
  </si>
  <si>
    <t>Отменено постановлений о приостановлении  дознания</t>
  </si>
  <si>
    <t xml:space="preserve">Выявлено нарушений законов при производстве следствии и дознания </t>
  </si>
  <si>
    <t>Направлено требований об устранении нарушений федерального законодательства, допущенных в ходе предварительного расследования, в порядке п. 3 ч. 2 ст. 37 УПК РФ</t>
  </si>
  <si>
    <t>Удовлетворено</t>
  </si>
  <si>
    <t xml:space="preserve">Направлено материалов для решения вопроса об уголовном преследовании в порядке п.2 ч. 2 ст.37 УПК РФ </t>
  </si>
  <si>
    <t xml:space="preserve">Возбуждено уголовных дел </t>
  </si>
  <si>
    <t xml:space="preserve">Внесено представлений, информаций </t>
  </si>
  <si>
    <t xml:space="preserve">Привлечено к дисциплинарной ответственности </t>
  </si>
  <si>
    <t xml:space="preserve">Судом возвращено уголовных дел по ст. 237 УПК РФ </t>
  </si>
  <si>
    <t>+-%</t>
  </si>
  <si>
    <t xml:space="preserve">Всего зарегистрировано преступлений </t>
  </si>
  <si>
    <t xml:space="preserve">% раскрываемости </t>
  </si>
  <si>
    <t>Выявлено ОВД</t>
  </si>
  <si>
    <t>Выявлено органами ФСКН</t>
  </si>
  <si>
    <t>Организованной группой</t>
  </si>
  <si>
    <t>Изъято наркотических средств</t>
  </si>
  <si>
    <t>Выявлено нарушений</t>
  </si>
  <si>
    <t>Опротестовано незаконных правовых актов</t>
  </si>
  <si>
    <t>Внесено представлений</t>
  </si>
  <si>
    <t>По представлениям привлечено к дисциплинарной ответственности лиц</t>
  </si>
  <si>
    <t>Направлено материалов в порядке ч.2 ст.37 УПК РФ</t>
  </si>
  <si>
    <t>По результатам проверок возбуждено уголовных дел</t>
  </si>
  <si>
    <t xml:space="preserve">НАДЗОР ЗА ИСПОЛНЕНИЕМ УГОЛОВНЫХ НАКАЗАНИЙ </t>
  </si>
  <si>
    <t>Проведено проверок</t>
  </si>
  <si>
    <t>Наказано лиц</t>
  </si>
  <si>
    <t>Внесено протестов</t>
  </si>
  <si>
    <t>По протестам отменено незаконных актов</t>
  </si>
  <si>
    <t xml:space="preserve">Надзор за исполнением законов, соблюдением прав и свобод граждан </t>
  </si>
  <si>
    <t>+ /--</t>
  </si>
  <si>
    <t xml:space="preserve">Выявлено нарушений законов всего </t>
  </si>
  <si>
    <t xml:space="preserve">Принесено протестов </t>
  </si>
  <si>
    <t>Изменено актов по удовл. протестам</t>
  </si>
  <si>
    <t xml:space="preserve"> Направлено исков</t>
  </si>
  <si>
    <t xml:space="preserve"> Внесено представлений</t>
  </si>
  <si>
    <t>Наказано по представлениям</t>
  </si>
  <si>
    <t>Привлечено к администрат. ответ-ти</t>
  </si>
  <si>
    <t>Предостережено</t>
  </si>
  <si>
    <t>Направлено материалов в порядке ч. 2 п. 2 ст. 37 УПК РФ</t>
  </si>
  <si>
    <t>В сфере экономики</t>
  </si>
  <si>
    <t>Выявлено нарушений законов</t>
  </si>
  <si>
    <t>Принесено протестов</t>
  </si>
  <si>
    <t>Направлено исков</t>
  </si>
  <si>
    <t>В сфере охраны окружающей среды и природопользования</t>
  </si>
  <si>
    <t>В сфере соблюдения прав и свобод человека</t>
  </si>
  <si>
    <t xml:space="preserve">Направлено материалов в порядке ч. 2 п. 2 ст. 37 УПК РФ </t>
  </si>
  <si>
    <t xml:space="preserve">О ПРАВАХ И ИНТЕРЕСАХ НЕСОВЕРШЕННОЛЕТНИХ </t>
  </si>
  <si>
    <t>+ - ,%</t>
  </si>
  <si>
    <t xml:space="preserve">Совершено преступлений несовершеннолетними </t>
  </si>
  <si>
    <t>Привлечено к дисциплинарной ответственности</t>
  </si>
  <si>
    <t>Привлечено к административной ответственности</t>
  </si>
  <si>
    <t>Предъявлено исков</t>
  </si>
  <si>
    <t xml:space="preserve">Участие прокурора в уголовном судопроизводстве </t>
  </si>
  <si>
    <t>+,-%</t>
  </si>
  <si>
    <t>Всего рассмотрено дел судами области</t>
  </si>
  <si>
    <t>Из</t>
  </si>
  <si>
    <t>С вынесением приговора</t>
  </si>
  <si>
    <t>них</t>
  </si>
  <si>
    <t>С возвращением прокурору</t>
  </si>
  <si>
    <t>Оправдано или прекращено судом по реабилитирующим основаниям  (в лицах)</t>
  </si>
  <si>
    <t>Рассмотрено апелляционных  представлений (в лицах)</t>
  </si>
  <si>
    <t>Из них удовлетворено / в процентах</t>
  </si>
  <si>
    <t xml:space="preserve">Участие прокуроров в арбитражном судопроизводстве </t>
  </si>
  <si>
    <t>Удовлетворено из рассмотренных судом</t>
  </si>
  <si>
    <t>Прекращено ввиду добровольного удовлетворения требований прокурора</t>
  </si>
  <si>
    <t xml:space="preserve">Участие прокуроров в гражданском судопроизводстве </t>
  </si>
  <si>
    <t>+  -  %</t>
  </si>
  <si>
    <t>Участие прокурора</t>
  </si>
  <si>
    <t>В т.ч. рассмотрено судом 1 инстанции</t>
  </si>
  <si>
    <t>В соответствии с заключением прокурора</t>
  </si>
  <si>
    <t>В т.ч. о восстановлении на работу</t>
  </si>
  <si>
    <t>О выселении</t>
  </si>
  <si>
    <t>На сумму (в тыс. рублей)</t>
  </si>
  <si>
    <t>Удовлетворено всего/ %</t>
  </si>
  <si>
    <t>Эффективность аппелляционного обжалования</t>
  </si>
  <si>
    <t xml:space="preserve">Работа по рассмотрению обращений граждан </t>
  </si>
  <si>
    <t>Разрешено</t>
  </si>
  <si>
    <t>Удовлетворено  жалоб</t>
  </si>
  <si>
    <t xml:space="preserve">По вопросам надзора за исполнением законов </t>
  </si>
  <si>
    <t xml:space="preserve">По вопросам следствия и дознания </t>
  </si>
  <si>
    <t>По вопросам законности судебных постановлений по уголовным делам</t>
  </si>
  <si>
    <t>По вопросам законности судебных постановлений по гражданским делам</t>
  </si>
  <si>
    <t xml:space="preserve">По вопросам надзора за исполнением уголовных  наказаний </t>
  </si>
  <si>
    <t>Принято граждан</t>
  </si>
  <si>
    <t xml:space="preserve">Принято лично прокурором или заместителем </t>
  </si>
  <si>
    <t xml:space="preserve">Работа по взаимодействию со средствами массовой информации </t>
  </si>
  <si>
    <t>Всего выступлений в СМИ</t>
  </si>
  <si>
    <t>О надзоре за соблюдением прав и свобод граждан</t>
  </si>
  <si>
    <t>О борьбе с преступностью</t>
  </si>
  <si>
    <t>В сфере законодательства о н/л</t>
  </si>
  <si>
    <t>В печати</t>
  </si>
  <si>
    <t>По радио</t>
  </si>
  <si>
    <t>По телевидению</t>
  </si>
  <si>
    <t>В сети «Интернет»</t>
  </si>
  <si>
    <t xml:space="preserve">Удельный вес от зарегистрированных </t>
  </si>
  <si>
    <t>Отменено постановлений об отказе в возбуждении уголовного дела  (дознание)</t>
  </si>
  <si>
    <t>Удовлетворено всего  /  % от рассмотренных</t>
  </si>
  <si>
    <t>1 пол 2015</t>
  </si>
  <si>
    <t>31 / 2</t>
  </si>
  <si>
    <t xml:space="preserve">Надзор за исполнением законодательства о государственной и муниципальной службе,                                   противодействии коррупции </t>
  </si>
  <si>
    <t>С О Д Е Р Ж А Н И Е</t>
  </si>
  <si>
    <t>Сведения о состоянии преступности</t>
  </si>
  <si>
    <t>Зарегистрировано преступлений</t>
  </si>
  <si>
    <t>Раскрыто (%)</t>
  </si>
  <si>
    <t>Тяжкие и особо тяжкие</t>
  </si>
  <si>
    <t xml:space="preserve">Умышленные убийства </t>
  </si>
  <si>
    <t>(с покушениями)</t>
  </si>
  <si>
    <t>Умышленное причинение тяжкого вреда здоровью</t>
  </si>
  <si>
    <t>В т.ч. ч.4 ст.111 УК РФ</t>
  </si>
  <si>
    <t>Изнасилования</t>
  </si>
  <si>
    <t>Разбойные нападения</t>
  </si>
  <si>
    <t>Грабежи</t>
  </si>
  <si>
    <t>Кражи (все)</t>
  </si>
  <si>
    <t>Кражи транспортных средств</t>
  </si>
  <si>
    <t>Неправомерное завладение</t>
  </si>
  <si>
    <t>транспортным средством</t>
  </si>
  <si>
    <t>Незаконное приобретение, хранение, сбыт оружия (ст.ст. 222,223 УК РФ)</t>
  </si>
  <si>
    <t>Кражи, грабежи, разбои (сотовые телефоны)</t>
  </si>
  <si>
    <t>Раскрыто %</t>
  </si>
  <si>
    <t>Хулиганство</t>
  </si>
  <si>
    <t>ДТП (со смертельным исходом)</t>
  </si>
  <si>
    <t>Преступления экономической</t>
  </si>
  <si>
    <t>направленности</t>
  </si>
  <si>
    <t>Преступления небольшой</t>
  </si>
  <si>
    <t>тяжести</t>
  </si>
  <si>
    <t>Преступления средней тяжести</t>
  </si>
  <si>
    <t>Несовершеннолетние</t>
  </si>
  <si>
    <t>Удельный вес (%)</t>
  </si>
  <si>
    <t>Ранее совершавшие</t>
  </si>
  <si>
    <t>преступления</t>
  </si>
  <si>
    <t>В состоянии алкогольного</t>
  </si>
  <si>
    <t>опьянения</t>
  </si>
  <si>
    <t>Группой лиц</t>
  </si>
  <si>
    <t>В общественных местах</t>
  </si>
  <si>
    <t>В т.ч. на улицах</t>
  </si>
  <si>
    <t>Сведения о состоянии преступности  ………………………………………………………………………… 2-5</t>
  </si>
  <si>
    <t>Работа следственного аппарата, органов дознания МВД и Госнаркоконтроля……………………….... 7 - 10</t>
  </si>
  <si>
    <t>Рассмотрено уголовных  дел Калужским областным судом</t>
  </si>
  <si>
    <t>Из них с участием коллегии присяжных заседателей (дел/лиц)</t>
  </si>
  <si>
    <t xml:space="preserve">Поддержано обвинение лично горрайпрокурорами </t>
  </si>
  <si>
    <t>Рассмотренно кассационных  представлений ( в лицах)</t>
  </si>
  <si>
    <t>2/4</t>
  </si>
  <si>
    <t>2/3</t>
  </si>
  <si>
    <t>149/93,7%</t>
  </si>
  <si>
    <t>10/100%</t>
  </si>
  <si>
    <t>3/100%</t>
  </si>
  <si>
    <t>12/2</t>
  </si>
  <si>
    <t>Работа прокурора по выявленным и поставленным на учет преступлениям …………….…………….. 6</t>
  </si>
  <si>
    <t>Возбужденно производств об административных правонарушениях</t>
  </si>
  <si>
    <t xml:space="preserve"> Надзор за исполнением законов о федеральной безопасности, межнациональных отношениях и противодействии экстремизму</t>
  </si>
  <si>
    <t>Напрвленно исков</t>
  </si>
  <si>
    <t>Коэффициент преступности на 100 тыс населения</t>
  </si>
  <si>
    <t>Уголовные дела в сфере</t>
  </si>
  <si>
    <t>6 мес 2015</t>
  </si>
  <si>
    <t>возмещено</t>
  </si>
  <si>
    <t>Оборонно-промышленный комплекс</t>
  </si>
  <si>
    <t>Заработная плата</t>
  </si>
  <si>
    <t>ЖКХ</t>
  </si>
  <si>
    <t>Несчастные случаи на производстве</t>
  </si>
  <si>
    <t>Экологические</t>
  </si>
  <si>
    <t>Экстремисские</t>
  </si>
  <si>
    <t>3\6</t>
  </si>
  <si>
    <t>4\0</t>
  </si>
  <si>
    <t>1\0</t>
  </si>
  <si>
    <t>2\1</t>
  </si>
  <si>
    <t>Уголовные дела об отдельных категориях преступлений</t>
  </si>
  <si>
    <t>Уголовные дела об отдельных категориях преступлений. . . . . . . . . . . . . . . . . . . . . . . . . . . . . . . . . . . . . . . . . . . .11-12</t>
  </si>
  <si>
    <t>Задержанные в порядке ст.91 УПК РФ……………………………………………………………..…...…….. 13</t>
  </si>
  <si>
    <t>Надзор за исполнением законов на досудебной стадии уголовного судопроизводства…………..….... 14</t>
  </si>
  <si>
    <t>Незаконный оборот наркотиков……………………………………………………………………...………… 15</t>
  </si>
  <si>
    <t>Надзор за исполнением законодательства о противодействии коррупции……………………………... 16</t>
  </si>
  <si>
    <t>Надзор за исполнением законов о федеральной безопасности,                                                                                                                                                                  межнациональных отношениях и противодействии экстремизму. . . . . . . . . . . . . . . . . . . . . . . . . . . . . . . . . .  .17</t>
  </si>
  <si>
    <t>Надзор за исполнением уголовных наказаний…………………………………………………..…………… 18</t>
  </si>
  <si>
    <t>Вопросы соблюдения прав и свобод граждан (всего)………………………………….……………………. 19 - 22</t>
  </si>
  <si>
    <t>Работа прокурора в сфере защиты прав несовершеннолетних …………………………………………..  23</t>
  </si>
  <si>
    <t>Участие прокурора в арбитражном судопроизводстве ……………………………………………………..  24</t>
  </si>
  <si>
    <t>Участие прокуроров в уголовном судопроизводстве……………………………..………………………..   25</t>
  </si>
  <si>
    <t>Участие прокуроров в гражданском судопроизводстве…………………………………………………...   26</t>
  </si>
  <si>
    <t>Работа по рассмотрению обращений граждан…………………….…………………………………….…..   27</t>
  </si>
  <si>
    <t>Работа по взаимодействию со средствами массовой информации……………………………………....   28</t>
  </si>
  <si>
    <t>1 ПОЛ 2015</t>
  </si>
  <si>
    <t>1 ПОЛ 2016</t>
  </si>
  <si>
    <t>1 пол 2016</t>
  </si>
  <si>
    <t>122 (отменено 22)</t>
  </si>
  <si>
    <t>3/8</t>
  </si>
  <si>
    <t>259/94,8%</t>
  </si>
  <si>
    <t>7/100%</t>
  </si>
  <si>
    <t>1/0</t>
  </si>
  <si>
    <t>1/1</t>
  </si>
  <si>
    <t>204/86,4%</t>
  </si>
  <si>
    <t>81/85,3%</t>
  </si>
  <si>
    <t>3/0</t>
  </si>
  <si>
    <t>200/0</t>
  </si>
  <si>
    <t>Возбуждено</t>
  </si>
  <si>
    <t>Окончено</t>
  </si>
  <si>
    <t>Прекращено</t>
  </si>
  <si>
    <t>Приостановлено</t>
  </si>
  <si>
    <t>6 мес 2016</t>
  </si>
  <si>
    <t>1\1</t>
  </si>
  <si>
    <t>3\1</t>
  </si>
  <si>
    <t>6\1</t>
  </si>
  <si>
    <t>12\2</t>
  </si>
  <si>
    <t>14\2</t>
  </si>
  <si>
    <t>4\2</t>
  </si>
  <si>
    <t>5\3</t>
  </si>
  <si>
    <t>причинено</t>
  </si>
  <si>
    <t>требования\представления</t>
  </si>
  <si>
    <t>ущерб (в тыс. руб)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</si>
</sst>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&quot;  &quot;"/>
    <numFmt numFmtId="166" formatCode="####0.0"/>
  </numFmts>
  <fonts count="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3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3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000000"/>
      <name val="Times New Roman"/>
      <family val="1"/>
      <charset val="204"/>
    </font>
    <font>
      <b/>
      <sz val="9.5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5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46" fillId="0" borderId="0"/>
    <xf numFmtId="0" fontId="46" fillId="0" borderId="0"/>
  </cellStyleXfs>
  <cellXfs count="539">
    <xf numFmtId="0" fontId="0" fillId="0" borderId="0" xfId="0"/>
    <xf numFmtId="0" fontId="7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9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19" fillId="0" borderId="1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left" vertical="center" wrapText="1" indent="1"/>
    </xf>
    <xf numFmtId="0" fontId="21" fillId="2" borderId="4" xfId="0" applyFont="1" applyFill="1" applyBorder="1" applyAlignment="1">
      <alignment horizontal="justify" vertical="center" wrapText="1"/>
    </xf>
    <xf numFmtId="0" fontId="21" fillId="2" borderId="3" xfId="0" applyFont="1" applyFill="1" applyBorder="1" applyAlignment="1">
      <alignment horizontal="left" vertical="center" wrapText="1" indent="1"/>
    </xf>
    <xf numFmtId="0" fontId="0" fillId="0" borderId="18" xfId="0" applyBorder="1"/>
    <xf numFmtId="0" fontId="2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9" fillId="0" borderId="3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0" fillId="0" borderId="21" xfId="0" applyBorder="1" applyAlignment="1"/>
    <xf numFmtId="0" fontId="0" fillId="0" borderId="25" xfId="0" applyBorder="1"/>
    <xf numFmtId="0" fontId="0" fillId="0" borderId="1" xfId="0" applyBorder="1"/>
    <xf numFmtId="0" fontId="0" fillId="0" borderId="22" xfId="0" applyBorder="1" applyAlignment="1"/>
    <xf numFmtId="0" fontId="0" fillId="0" borderId="10" xfId="0" applyBorder="1"/>
    <xf numFmtId="0" fontId="0" fillId="0" borderId="23" xfId="0" applyBorder="1" applyAlignment="1"/>
    <xf numFmtId="0" fontId="0" fillId="0" borderId="24" xfId="0" applyBorder="1"/>
    <xf numFmtId="0" fontId="0" fillId="0" borderId="0" xfId="0" applyBorder="1" applyAlignment="1"/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" fillId="0" borderId="0" xfId="0" applyFont="1"/>
    <xf numFmtId="0" fontId="5" fillId="0" borderId="3" xfId="0" applyFont="1" applyBorder="1" applyAlignment="1">
      <alignment horizontal="justify" vertical="center" wrapText="1"/>
    </xf>
    <xf numFmtId="0" fontId="30" fillId="0" borderId="0" xfId="0" applyFont="1" applyAlignment="1">
      <alignment horizontal="justify" vertical="center"/>
    </xf>
    <xf numFmtId="0" fontId="31" fillId="0" borderId="0" xfId="0" applyFont="1" applyAlignment="1">
      <alignment horizontal="center" vertical="center"/>
    </xf>
    <xf numFmtId="0" fontId="32" fillId="0" borderId="0" xfId="0" applyFont="1"/>
    <xf numFmtId="0" fontId="11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9" xfId="0" applyBorder="1"/>
    <xf numFmtId="0" fontId="3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0" fontId="17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32" fillId="0" borderId="0" xfId="0" applyNumberFormat="1" applyFont="1"/>
    <xf numFmtId="164" fontId="0" fillId="0" borderId="0" xfId="0" applyNumberFormat="1"/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34" fillId="0" borderId="2" xfId="0" applyNumberFormat="1" applyFont="1" applyBorder="1" applyAlignment="1">
      <alignment horizontal="center" vertical="center" wrapText="1"/>
    </xf>
    <xf numFmtId="164" fontId="19" fillId="0" borderId="11" xfId="0" applyNumberFormat="1" applyFont="1" applyBorder="1" applyAlignment="1">
      <alignment horizontal="center" vertical="center" wrapText="1"/>
    </xf>
    <xf numFmtId="164" fontId="19" fillId="0" borderId="4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9" fillId="3" borderId="1" xfId="0" applyFont="1" applyFill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164" fontId="7" fillId="0" borderId="7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5" fillId="0" borderId="3" xfId="0" applyFont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" fillId="0" borderId="0" xfId="0" applyFont="1" applyAlignment="1">
      <alignment horizontal="right" shrinkToFit="1"/>
    </xf>
    <xf numFmtId="0" fontId="5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10" fontId="5" fillId="4" borderId="4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164" fontId="37" fillId="0" borderId="19" xfId="0" applyNumberFormat="1" applyFont="1" applyBorder="1" applyAlignment="1">
      <alignment horizontal="right" wrapText="1"/>
    </xf>
    <xf numFmtId="0" fontId="37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1" fontId="5" fillId="4" borderId="10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1" fontId="7" fillId="4" borderId="20" xfId="0" applyNumberFormat="1" applyFont="1" applyFill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9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165" fontId="44" fillId="0" borderId="0" xfId="0" applyNumberFormat="1" applyFont="1" applyFill="1" applyBorder="1"/>
    <xf numFmtId="166" fontId="44" fillId="0" borderId="0" xfId="0" applyNumberFormat="1" applyFont="1" applyFill="1" applyBorder="1"/>
    <xf numFmtId="0" fontId="5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wrapText="1"/>
    </xf>
    <xf numFmtId="165" fontId="42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6" borderId="0" xfId="0" applyFill="1"/>
    <xf numFmtId="166" fontId="42" fillId="4" borderId="32" xfId="0" applyNumberFormat="1" applyFont="1" applyFill="1" applyBorder="1" applyAlignment="1">
      <alignment horizontal="center" vertical="center"/>
    </xf>
    <xf numFmtId="166" fontId="42" fillId="4" borderId="1" xfId="0" applyNumberFormat="1" applyFont="1" applyFill="1" applyBorder="1" applyAlignment="1">
      <alignment horizontal="center" vertical="center"/>
    </xf>
    <xf numFmtId="166" fontId="42" fillId="4" borderId="18" xfId="0" applyNumberFormat="1" applyFont="1" applyFill="1" applyBorder="1" applyAlignment="1">
      <alignment horizontal="center" vertical="center"/>
    </xf>
    <xf numFmtId="0" fontId="0" fillId="4" borderId="0" xfId="0" applyFill="1"/>
    <xf numFmtId="0" fontId="9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1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vertical="center"/>
    </xf>
    <xf numFmtId="164" fontId="45" fillId="0" borderId="0" xfId="0" applyNumberFormat="1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35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164" fontId="9" fillId="0" borderId="1" xfId="0" applyNumberFormat="1" applyFont="1" applyFill="1" applyBorder="1" applyAlignment="1">
      <alignment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center" wrapText="1"/>
    </xf>
    <xf numFmtId="165" fontId="41" fillId="4" borderId="1" xfId="0" applyNumberFormat="1" applyFont="1" applyFill="1" applyBorder="1" applyAlignment="1">
      <alignment horizontal="center" vertical="center"/>
    </xf>
    <xf numFmtId="166" fontId="41" fillId="0" borderId="1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166" fontId="42" fillId="0" borderId="31" xfId="0" applyNumberFormat="1" applyFont="1" applyFill="1" applyBorder="1" applyAlignment="1">
      <alignment horizontal="center" vertical="center"/>
    </xf>
    <xf numFmtId="165" fontId="40" fillId="0" borderId="1" xfId="0" applyNumberFormat="1" applyFont="1" applyFill="1" applyBorder="1" applyAlignment="1">
      <alignment horizontal="center" vertical="center" wrapText="1"/>
    </xf>
    <xf numFmtId="165" fontId="42" fillId="4" borderId="31" xfId="0" applyNumberFormat="1" applyFont="1" applyFill="1" applyBorder="1" applyAlignment="1">
      <alignment horizontal="center" vertical="center"/>
    </xf>
    <xf numFmtId="165" fontId="41" fillId="3" borderId="1" xfId="0" applyNumberFormat="1" applyFont="1" applyFill="1" applyBorder="1" applyAlignment="1">
      <alignment horizontal="center" vertical="center" wrapText="1"/>
    </xf>
    <xf numFmtId="166" fontId="42" fillId="3" borderId="1" xfId="0" applyNumberFormat="1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41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7" fillId="7" borderId="2" xfId="0" applyFont="1" applyFill="1" applyBorder="1" applyAlignment="1">
      <alignment horizontal="center" vertical="center" wrapText="1"/>
    </xf>
    <xf numFmtId="0" fontId="48" fillId="7" borderId="4" xfId="0" applyFont="1" applyFill="1" applyBorder="1" applyAlignment="1">
      <alignment horizontal="center" vertical="center" wrapText="1"/>
    </xf>
    <xf numFmtId="164" fontId="41" fillId="7" borderId="4" xfId="0" applyNumberFormat="1" applyFont="1" applyFill="1" applyBorder="1" applyAlignment="1">
      <alignment horizontal="center" vertical="center" wrapText="1"/>
    </xf>
    <xf numFmtId="0" fontId="41" fillId="7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164" fontId="5" fillId="8" borderId="4" xfId="0" applyNumberFormat="1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47" fillId="7" borderId="4" xfId="0" applyFont="1" applyFill="1" applyBorder="1" applyAlignment="1">
      <alignment horizontal="center" vertical="center" wrapText="1"/>
    </xf>
    <xf numFmtId="0" fontId="47" fillId="7" borderId="10" xfId="0" applyFont="1" applyFill="1" applyBorder="1" applyAlignment="1">
      <alignment horizontal="center" vertical="center" wrapText="1"/>
    </xf>
    <xf numFmtId="1" fontId="47" fillId="7" borderId="10" xfId="0" applyNumberFormat="1" applyFont="1" applyFill="1" applyBorder="1" applyAlignment="1">
      <alignment horizontal="center" vertical="center" wrapText="1"/>
    </xf>
    <xf numFmtId="1" fontId="49" fillId="7" borderId="10" xfId="0" applyNumberFormat="1" applyFont="1" applyFill="1" applyBorder="1" applyAlignment="1">
      <alignment horizontal="center" vertical="center" wrapText="1"/>
    </xf>
    <xf numFmtId="1" fontId="5" fillId="8" borderId="10" xfId="0" applyNumberFormat="1" applyFont="1" applyFill="1" applyBorder="1" applyAlignment="1">
      <alignment horizontal="center" vertical="center" wrapText="1"/>
    </xf>
    <xf numFmtId="1" fontId="7" fillId="8" borderId="10" xfId="0" applyNumberFormat="1" applyFont="1" applyFill="1" applyBorder="1" applyAlignment="1">
      <alignment horizontal="center" vertical="center" wrapText="1"/>
    </xf>
    <xf numFmtId="1" fontId="7" fillId="8" borderId="20" xfId="0" applyNumberFormat="1" applyFont="1" applyFill="1" applyBorder="1" applyAlignment="1">
      <alignment horizontal="center" vertical="center" wrapText="1"/>
    </xf>
    <xf numFmtId="0" fontId="49" fillId="7" borderId="10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64" fontId="5" fillId="8" borderId="10" xfId="0" applyNumberFormat="1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41" fillId="7" borderId="1" xfId="0" applyFont="1" applyFill="1" applyBorder="1" applyAlignment="1">
      <alignment horizontal="center" vertical="center" wrapText="1"/>
    </xf>
    <xf numFmtId="0" fontId="42" fillId="7" borderId="1" xfId="0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48" fillId="3" borderId="4" xfId="0" applyFont="1" applyFill="1" applyBorder="1" applyAlignment="1">
      <alignment horizontal="center" vertical="center" wrapText="1"/>
    </xf>
    <xf numFmtId="0" fontId="50" fillId="7" borderId="4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52" fillId="7" borderId="4" xfId="0" applyFont="1" applyFill="1" applyBorder="1" applyAlignment="1">
      <alignment horizontal="center" vertical="center" wrapText="1"/>
    </xf>
    <xf numFmtId="0" fontId="53" fillId="7" borderId="4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41" fillId="3" borderId="4" xfId="0" applyFont="1" applyFill="1" applyBorder="1" applyAlignment="1">
      <alignment horizontal="center" vertical="center" wrapText="1"/>
    </xf>
    <xf numFmtId="0" fontId="42" fillId="3" borderId="4" xfId="0" applyFont="1" applyFill="1" applyBorder="1" applyAlignment="1">
      <alignment horizontal="center" vertical="center" wrapText="1"/>
    </xf>
    <xf numFmtId="10" fontId="41" fillId="3" borderId="4" xfId="0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10" fontId="5" fillId="8" borderId="4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0" fillId="3" borderId="4" xfId="0" applyFont="1" applyFill="1" applyBorder="1" applyAlignment="1">
      <alignment horizontal="center" vertical="center" wrapText="1"/>
    </xf>
    <xf numFmtId="0" fontId="40" fillId="3" borderId="6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49" fontId="40" fillId="3" borderId="4" xfId="0" applyNumberFormat="1" applyFont="1" applyFill="1" applyBorder="1" applyAlignment="1">
      <alignment horizontal="center" vertical="center" wrapText="1"/>
    </xf>
    <xf numFmtId="1" fontId="41" fillId="3" borderId="4" xfId="0" applyNumberFormat="1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8" borderId="4" xfId="0" applyNumberFormat="1" applyFont="1" applyFill="1" applyBorder="1" applyAlignment="1">
      <alignment horizontal="center" vertical="center" wrapText="1"/>
    </xf>
    <xf numFmtId="1" fontId="5" fillId="8" borderId="4" xfId="0" applyNumberFormat="1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15" fillId="3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166" fontId="42" fillId="8" borderId="32" xfId="0" applyNumberFormat="1" applyFont="1" applyFill="1" applyBorder="1" applyAlignment="1">
      <alignment horizontal="center" vertical="center"/>
    </xf>
    <xf numFmtId="165" fontId="41" fillId="8" borderId="1" xfId="0" applyNumberFormat="1" applyFont="1" applyFill="1" applyBorder="1" applyAlignment="1">
      <alignment horizontal="center" vertical="center"/>
    </xf>
    <xf numFmtId="166" fontId="42" fillId="8" borderId="1" xfId="0" applyNumberFormat="1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wrapText="1"/>
    </xf>
    <xf numFmtId="0" fontId="5" fillId="8" borderId="3" xfId="0" applyFont="1" applyFill="1" applyBorder="1" applyAlignment="1">
      <alignment horizontal="center" vertical="center" wrapText="1"/>
    </xf>
    <xf numFmtId="166" fontId="42" fillId="8" borderId="3" xfId="0" applyNumberFormat="1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41" fillId="8" borderId="4" xfId="0" applyFont="1" applyFill="1" applyBorder="1" applyAlignment="1">
      <alignment horizontal="center" vertical="center" wrapText="1"/>
    </xf>
    <xf numFmtId="0" fontId="42" fillId="8" borderId="4" xfId="0" applyFont="1" applyFill="1" applyBorder="1" applyAlignment="1">
      <alignment horizontal="center" vertical="center" wrapText="1"/>
    </xf>
    <xf numFmtId="165" fontId="42" fillId="8" borderId="31" xfId="0" applyNumberFormat="1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 wrapText="1"/>
    </xf>
    <xf numFmtId="0" fontId="47" fillId="7" borderId="1" xfId="0" applyFont="1" applyFill="1" applyBorder="1" applyAlignment="1">
      <alignment horizontal="center" vertical="center" wrapText="1"/>
    </xf>
    <xf numFmtId="0" fontId="40" fillId="4" borderId="4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/>
    </xf>
    <xf numFmtId="0" fontId="53" fillId="4" borderId="4" xfId="0" applyFont="1" applyFill="1" applyBorder="1" applyAlignment="1">
      <alignment horizontal="center" vertical="center" wrapText="1"/>
    </xf>
    <xf numFmtId="0" fontId="41" fillId="4" borderId="4" xfId="0" applyFont="1" applyFill="1" applyBorder="1" applyAlignment="1">
      <alignment horizontal="center" vertical="center" wrapText="1"/>
    </xf>
    <xf numFmtId="10" fontId="41" fillId="4" borderId="4" xfId="0" applyNumberFormat="1" applyFont="1" applyFill="1" applyBorder="1" applyAlignment="1">
      <alignment horizontal="center" vertical="center" wrapText="1"/>
    </xf>
    <xf numFmtId="0" fontId="42" fillId="4" borderId="4" xfId="0" applyFont="1" applyFill="1" applyBorder="1" applyAlignment="1">
      <alignment horizontal="center" vertical="center" wrapText="1"/>
    </xf>
    <xf numFmtId="164" fontId="41" fillId="4" borderId="4" xfId="0" applyNumberFormat="1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left" vertical="center" wrapText="1"/>
    </xf>
    <xf numFmtId="0" fontId="17" fillId="8" borderId="21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0" fillId="3" borderId="29" xfId="0" applyFont="1" applyFill="1" applyBorder="1" applyAlignment="1">
      <alignment horizontal="center" wrapText="1"/>
    </xf>
    <xf numFmtId="0" fontId="0" fillId="3" borderId="30" xfId="0" applyFont="1" applyFill="1" applyBorder="1" applyAlignment="1">
      <alignment horizontal="center" wrapText="1"/>
    </xf>
    <xf numFmtId="0" fontId="0" fillId="0" borderId="0" xfId="0" applyFont="1"/>
    <xf numFmtId="0" fontId="17" fillId="5" borderId="21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/>
    </xf>
    <xf numFmtId="2" fontId="17" fillId="4" borderId="21" xfId="0" applyNumberFormat="1" applyFont="1" applyFill="1" applyBorder="1" applyAlignment="1">
      <alignment horizontal="center" vertical="center"/>
    </xf>
    <xf numFmtId="2" fontId="17" fillId="5" borderId="21" xfId="0" applyNumberFormat="1" applyFont="1" applyFill="1" applyBorder="1" applyAlignment="1">
      <alignment horizontal="center" vertical="center"/>
    </xf>
    <xf numFmtId="0" fontId="17" fillId="4" borderId="21" xfId="0" applyNumberFormat="1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6" fillId="0" borderId="0" xfId="0" applyFont="1" applyAlignment="1"/>
    <xf numFmtId="0" fontId="18" fillId="8" borderId="27" xfId="0" applyFont="1" applyFill="1" applyBorder="1" applyAlignment="1">
      <alignment horizontal="center" vertical="center" wrapText="1"/>
    </xf>
    <xf numFmtId="0" fontId="0" fillId="8" borderId="29" xfId="0" applyFont="1" applyFill="1" applyBorder="1" applyAlignment="1">
      <alignment horizontal="center" wrapText="1"/>
    </xf>
    <xf numFmtId="0" fontId="0" fillId="8" borderId="30" xfId="0" applyFont="1" applyFill="1" applyBorder="1" applyAlignment="1">
      <alignment horizontal="center" wrapText="1"/>
    </xf>
    <xf numFmtId="0" fontId="18" fillId="4" borderId="27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wrapText="1"/>
    </xf>
    <xf numFmtId="0" fontId="0" fillId="4" borderId="30" xfId="0" applyFont="1" applyFill="1" applyBorder="1" applyAlignment="1">
      <alignment horizont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0" fontId="0" fillId="0" borderId="22" xfId="0" applyBorder="1" applyAlignment="1">
      <alignment wrapText="1"/>
    </xf>
    <xf numFmtId="0" fontId="18" fillId="3" borderId="27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wrapText="1"/>
    </xf>
    <xf numFmtId="0" fontId="18" fillId="5" borderId="27" xfId="0" applyFont="1" applyFill="1" applyBorder="1" applyAlignment="1">
      <alignment horizontal="center" vertical="center" wrapText="1"/>
    </xf>
    <xf numFmtId="0" fontId="0" fillId="5" borderId="30" xfId="0" applyFont="1" applyFill="1" applyBorder="1" applyAlignment="1">
      <alignment wrapText="1"/>
    </xf>
    <xf numFmtId="0" fontId="0" fillId="4" borderId="30" xfId="0" applyFont="1" applyFill="1" applyBorder="1" applyAlignment="1">
      <alignment wrapText="1"/>
    </xf>
    <xf numFmtId="0" fontId="18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4" fillId="0" borderId="0" xfId="0" applyFont="1" applyAlignment="1"/>
    <xf numFmtId="0" fontId="37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38" fillId="0" borderId="0" xfId="0" applyFont="1" applyAlignment="1">
      <alignment horizontal="right" vertical="center"/>
    </xf>
    <xf numFmtId="0" fontId="43" fillId="0" borderId="0" xfId="0" applyFont="1" applyAlignment="1"/>
    <xf numFmtId="0" fontId="0" fillId="8" borderId="3" xfId="0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/>
    </xf>
    <xf numFmtId="164" fontId="38" fillId="0" borderId="0" xfId="0" applyNumberFormat="1" applyFont="1" applyFill="1" applyAlignment="1">
      <alignment horizontal="center" vertical="center"/>
    </xf>
    <xf numFmtId="0" fontId="41" fillId="0" borderId="7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41" fillId="4" borderId="7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164" fontId="36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/>
    <xf numFmtId="0" fontId="17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164" fontId="0" fillId="0" borderId="9" xfId="0" applyNumberFormat="1" applyFont="1" applyBorder="1" applyAlignment="1">
      <alignment wrapText="1"/>
    </xf>
    <xf numFmtId="0" fontId="17" fillId="0" borderId="0" xfId="0" applyFont="1" applyBorder="1" applyAlignment="1">
      <alignment horizontal="center" vertical="center"/>
    </xf>
    <xf numFmtId="0" fontId="24" fillId="0" borderId="0" xfId="0" applyFont="1" applyBorder="1" applyAlignment="1"/>
    <xf numFmtId="164" fontId="1" fillId="0" borderId="19" xfId="0" applyNumberFormat="1" applyFont="1" applyBorder="1" applyAlignment="1"/>
    <xf numFmtId="0" fontId="1" fillId="0" borderId="0" xfId="0" applyFont="1" applyAlignment="1"/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38" fillId="0" borderId="19" xfId="0" applyFont="1" applyBorder="1" applyAlignment="1">
      <alignment horizontal="right" vertical="top" wrapText="1"/>
    </xf>
    <xf numFmtId="0" fontId="38" fillId="0" borderId="0" xfId="0" applyFont="1" applyAlignment="1">
      <alignment horizontal="right" vertical="top" wrapText="1"/>
    </xf>
    <xf numFmtId="0" fontId="38" fillId="0" borderId="0" xfId="0" applyFont="1" applyAlignment="1">
      <alignment wrapText="1"/>
    </xf>
    <xf numFmtId="0" fontId="5" fillId="0" borderId="0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5" fillId="0" borderId="26" xfId="0" applyFont="1" applyBorder="1" applyAlignment="1">
      <alignment horizontal="center" wrapText="1"/>
    </xf>
    <xf numFmtId="0" fontId="24" fillId="0" borderId="26" xfId="0" applyFont="1" applyBorder="1" applyAlignment="1">
      <alignment horizontal="center"/>
    </xf>
    <xf numFmtId="164" fontId="24" fillId="0" borderId="26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38" fillId="0" borderId="0" xfId="0" applyFont="1" applyAlignment="1">
      <alignment horizontal="center" vertical="center"/>
    </xf>
    <xf numFmtId="164" fontId="38" fillId="0" borderId="0" xfId="0" applyNumberFormat="1" applyFont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wrapText="1"/>
    </xf>
    <xf numFmtId="49" fontId="13" fillId="8" borderId="7" xfId="0" applyNumberFormat="1" applyFont="1" applyFill="1" applyBorder="1" applyAlignment="1">
      <alignment horizontal="center" vertical="center" wrapText="1"/>
    </xf>
    <xf numFmtId="49" fontId="24" fillId="8" borderId="3" xfId="0" applyNumberFormat="1" applyFont="1" applyFill="1" applyBorder="1" applyAlignment="1">
      <alignment horizontal="center" vertical="center" wrapText="1"/>
    </xf>
    <xf numFmtId="49" fontId="13" fillId="4" borderId="7" xfId="0" applyNumberFormat="1" applyFont="1" applyFill="1" applyBorder="1" applyAlignment="1">
      <alignment horizontal="center" vertical="center" wrapText="1"/>
    </xf>
    <xf numFmtId="49" fontId="24" fillId="4" borderId="3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41" fillId="3" borderId="7" xfId="0" applyNumberFormat="1" applyFont="1" applyFill="1" applyBorder="1" applyAlignment="1">
      <alignment horizontal="center" vertical="center" wrapText="1"/>
    </xf>
    <xf numFmtId="49" fontId="54" fillId="3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0" fillId="4" borderId="3" xfId="0" applyFill="1" applyBorder="1" applyAlignment="1">
      <alignment horizontal="center" vertical="center" wrapText="1"/>
    </xf>
    <xf numFmtId="0" fontId="1" fillId="0" borderId="19" xfId="0" applyFont="1" applyBorder="1" applyAlignment="1"/>
    <xf numFmtId="0" fontId="1" fillId="0" borderId="19" xfId="0" applyFont="1" applyBorder="1" applyAlignment="1">
      <alignment horizontal="right"/>
    </xf>
    <xf numFmtId="0" fontId="47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29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9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9" fillId="3" borderId="7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53" fillId="4" borderId="7" xfId="0" applyFont="1" applyFill="1" applyBorder="1" applyAlignment="1">
      <alignment horizontal="center" vertical="center" wrapText="1"/>
    </xf>
    <xf numFmtId="0" fontId="53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8" fillId="0" borderId="0" xfId="0" applyFont="1" applyAlignment="1"/>
    <xf numFmtId="0" fontId="9" fillId="0" borderId="7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48" fillId="3" borderId="7" xfId="0" applyFont="1" applyFill="1" applyBorder="1" applyAlignment="1">
      <alignment horizontal="center" vertical="center" wrapText="1"/>
    </xf>
    <xf numFmtId="0" fontId="50" fillId="3" borderId="7" xfId="0" applyFont="1" applyFill="1" applyBorder="1" applyAlignment="1">
      <alignment horizontal="center" vertical="center" wrapText="1"/>
    </xf>
    <xf numFmtId="0" fontId="50" fillId="3" borderId="3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 indent="1"/>
    </xf>
    <xf numFmtId="0" fontId="17" fillId="0" borderId="3" xfId="0" applyFont="1" applyBorder="1" applyAlignment="1">
      <alignment horizontal="left" vertical="center" wrapText="1" indent="1"/>
    </xf>
    <xf numFmtId="0" fontId="50" fillId="7" borderId="7" xfId="0" applyFont="1" applyFill="1" applyBorder="1" applyAlignment="1">
      <alignment horizontal="center" vertical="center" wrapText="1"/>
    </xf>
    <xf numFmtId="0" fontId="50" fillId="7" borderId="3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 indent="1"/>
    </xf>
    <xf numFmtId="0" fontId="18" fillId="0" borderId="3" xfId="0" applyFont="1" applyBorder="1" applyAlignment="1">
      <alignment horizontal="left" vertical="center" wrapText="1" indent="1"/>
    </xf>
    <xf numFmtId="0" fontId="0" fillId="7" borderId="3" xfId="0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8" borderId="3" xfId="0" applyFont="1" applyFill="1" applyBorder="1" applyAlignment="1">
      <alignment horizontal="center" vertical="center" wrapText="1"/>
    </xf>
    <xf numFmtId="0" fontId="51" fillId="7" borderId="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top"/>
    </xf>
    <xf numFmtId="0" fontId="5" fillId="0" borderId="7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0" fillId="3" borderId="7" xfId="0" applyFont="1" applyFill="1" applyBorder="1" applyAlignment="1">
      <alignment horizontal="center" vertical="center"/>
    </xf>
    <xf numFmtId="0" fontId="40" fillId="3" borderId="5" xfId="0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1" fillId="0" borderId="19" xfId="0" applyFont="1" applyBorder="1" applyAlignment="1">
      <alignment horizontal="right" vertical="center"/>
    </xf>
    <xf numFmtId="0" fontId="18" fillId="0" borderId="20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0" fontId="18" fillId="2" borderId="10" xfId="0" applyFont="1" applyFill="1" applyBorder="1" applyAlignment="1">
      <alignment horizontal="justify" vertical="center" wrapText="1"/>
    </xf>
    <xf numFmtId="0" fontId="18" fillId="2" borderId="2" xfId="0" applyFont="1" applyFill="1" applyBorder="1" applyAlignment="1">
      <alignment horizontal="justify" vertical="center" wrapText="1"/>
    </xf>
    <xf numFmtId="0" fontId="17" fillId="2" borderId="10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21" fillId="2" borderId="10" xfId="0" applyFont="1" applyFill="1" applyBorder="1" applyAlignment="1">
      <alignment horizontal="justify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18" fillId="2" borderId="20" xfId="0" applyFont="1" applyFill="1" applyBorder="1" applyAlignment="1">
      <alignment horizontal="justify" vertical="center" wrapText="1"/>
    </xf>
    <xf numFmtId="0" fontId="18" fillId="2" borderId="11" xfId="0" applyFont="1" applyFill="1" applyBorder="1" applyAlignment="1">
      <alignment horizontal="justify" vertical="center" wrapText="1"/>
    </xf>
    <xf numFmtId="0" fontId="18" fillId="3" borderId="1" xfId="0" applyFont="1" applyFill="1" applyBorder="1" applyAlignment="1">
      <alignment horizontal="justify"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 2" xfId="2"/>
    <cellStyle name="Обычный_Лист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56"/>
  <sheetViews>
    <sheetView tabSelected="1" view="pageLayout" zoomScaleNormal="100" zoomScaleSheetLayoutView="115" workbookViewId="0">
      <selection activeCell="A20" sqref="A20"/>
    </sheetView>
  </sheetViews>
  <sheetFormatPr defaultRowHeight="15" x14ac:dyDescent="0.25"/>
  <cols>
    <col min="1" max="1" width="111" customWidth="1"/>
  </cols>
  <sheetData>
    <row r="1" spans="1:8" ht="18.75" x14ac:dyDescent="0.25">
      <c r="A1" s="99" t="s">
        <v>150</v>
      </c>
    </row>
    <row r="2" spans="1:8" s="100" customFormat="1" ht="18" customHeight="1" x14ac:dyDescent="0.2">
      <c r="A2" s="148" t="s">
        <v>185</v>
      </c>
    </row>
    <row r="3" spans="1:8" s="100" customFormat="1" ht="16.5" customHeight="1" x14ac:dyDescent="0.2">
      <c r="A3" s="148" t="s">
        <v>197</v>
      </c>
      <c r="H3" s="114"/>
    </row>
    <row r="4" spans="1:8" s="100" customFormat="1" ht="16.5" customHeight="1" x14ac:dyDescent="0.2">
      <c r="A4" s="148" t="s">
        <v>186</v>
      </c>
      <c r="G4" s="114"/>
      <c r="H4" s="114"/>
    </row>
    <row r="5" spans="1:8" s="100" customFormat="1" ht="16.5" customHeight="1" x14ac:dyDescent="0.2">
      <c r="A5" s="148" t="s">
        <v>216</v>
      </c>
      <c r="G5" s="114"/>
      <c r="H5" s="114"/>
    </row>
    <row r="6" spans="1:8" s="100" customFormat="1" ht="15" customHeight="1" x14ac:dyDescent="0.2">
      <c r="A6" s="148" t="s">
        <v>217</v>
      </c>
      <c r="G6" s="114"/>
      <c r="H6" s="114"/>
    </row>
    <row r="7" spans="1:8" s="100" customFormat="1" ht="15.75" customHeight="1" x14ac:dyDescent="0.2">
      <c r="A7" s="148" t="s">
        <v>218</v>
      </c>
      <c r="G7" s="114"/>
      <c r="H7" s="114"/>
    </row>
    <row r="8" spans="1:8" s="100" customFormat="1" ht="15.75" customHeight="1" x14ac:dyDescent="0.2">
      <c r="A8" s="148" t="s">
        <v>219</v>
      </c>
      <c r="G8" s="114"/>
      <c r="H8" s="114"/>
    </row>
    <row r="9" spans="1:8" s="100" customFormat="1" ht="15" customHeight="1" x14ac:dyDescent="0.2">
      <c r="A9" s="148" t="s">
        <v>220</v>
      </c>
      <c r="G9" s="114"/>
      <c r="H9" s="114"/>
    </row>
    <row r="10" spans="1:8" s="100" customFormat="1" ht="28.5" customHeight="1" x14ac:dyDescent="0.2">
      <c r="A10" s="196" t="s">
        <v>221</v>
      </c>
      <c r="G10" s="114"/>
      <c r="H10" s="114"/>
    </row>
    <row r="11" spans="1:8" s="100" customFormat="1" ht="18" customHeight="1" x14ac:dyDescent="0.2">
      <c r="A11" s="148" t="s">
        <v>222</v>
      </c>
      <c r="G11" s="114"/>
      <c r="H11" s="114"/>
    </row>
    <row r="12" spans="1:8" s="100" customFormat="1" ht="17.25" customHeight="1" x14ac:dyDescent="0.2">
      <c r="A12" s="148" t="s">
        <v>223</v>
      </c>
      <c r="G12" s="114"/>
      <c r="H12" s="114"/>
    </row>
    <row r="13" spans="1:8" s="100" customFormat="1" ht="16.5" customHeight="1" x14ac:dyDescent="0.2">
      <c r="A13" s="148" t="s">
        <v>224</v>
      </c>
      <c r="G13" s="114"/>
      <c r="H13" s="114"/>
    </row>
    <row r="14" spans="1:8" s="100" customFormat="1" ht="18.75" customHeight="1" x14ac:dyDescent="0.2">
      <c r="A14" s="148" t="s">
        <v>225</v>
      </c>
      <c r="G14" s="114"/>
      <c r="H14" s="114"/>
    </row>
    <row r="15" spans="1:8" s="100" customFormat="1" ht="17.25" customHeight="1" x14ac:dyDescent="0.2">
      <c r="A15" s="148" t="s">
        <v>226</v>
      </c>
      <c r="G15" s="114"/>
      <c r="H15" s="114"/>
    </row>
    <row r="16" spans="1:8" s="100" customFormat="1" ht="18" customHeight="1" x14ac:dyDescent="0.2">
      <c r="A16" s="148" t="s">
        <v>227</v>
      </c>
      <c r="G16" s="114"/>
      <c r="H16" s="114"/>
    </row>
    <row r="17" spans="1:8" s="100" customFormat="1" ht="18" customHeight="1" x14ac:dyDescent="0.2">
      <c r="A17" s="148" t="s">
        <v>228</v>
      </c>
      <c r="G17" s="114"/>
      <c r="H17" s="114"/>
    </row>
    <row r="18" spans="1:8" s="100" customFormat="1" ht="16.5" customHeight="1" x14ac:dyDescent="0.2">
      <c r="A18" s="148" t="s">
        <v>229</v>
      </c>
      <c r="G18" s="114"/>
      <c r="H18" s="114"/>
    </row>
    <row r="19" spans="1:8" ht="15.75" customHeight="1" x14ac:dyDescent="0.25">
      <c r="A19" s="98"/>
      <c r="G19" s="115"/>
      <c r="H19" s="115"/>
    </row>
    <row r="20" spans="1:8" ht="18" customHeight="1" x14ac:dyDescent="0.25">
      <c r="A20" s="104"/>
      <c r="G20" s="115"/>
      <c r="H20" s="115"/>
    </row>
    <row r="21" spans="1:8" x14ac:dyDescent="0.25">
      <c r="G21" s="115"/>
      <c r="H21" s="115"/>
    </row>
    <row r="22" spans="1:8" x14ac:dyDescent="0.25">
      <c r="G22" s="115"/>
      <c r="H22" s="115"/>
    </row>
    <row r="23" spans="1:8" x14ac:dyDescent="0.25">
      <c r="G23" s="115"/>
    </row>
    <row r="24" spans="1:8" x14ac:dyDescent="0.25">
      <c r="G24" s="115"/>
    </row>
    <row r="25" spans="1:8" x14ac:dyDescent="0.25">
      <c r="H25" s="115"/>
    </row>
    <row r="26" spans="1:8" x14ac:dyDescent="0.25">
      <c r="H26" s="115"/>
    </row>
    <row r="27" spans="1:8" x14ac:dyDescent="0.25">
      <c r="H27" s="115"/>
    </row>
    <row r="28" spans="1:8" x14ac:dyDescent="0.25">
      <c r="H28" s="115"/>
    </row>
    <row r="29" spans="1:8" x14ac:dyDescent="0.25">
      <c r="H29" s="115"/>
    </row>
    <row r="30" spans="1:8" x14ac:dyDescent="0.25">
      <c r="H30" s="115"/>
    </row>
    <row r="31" spans="1:8" x14ac:dyDescent="0.25">
      <c r="H31" s="115"/>
    </row>
    <row r="32" spans="1:8" x14ac:dyDescent="0.25">
      <c r="H32" s="115"/>
    </row>
    <row r="33" spans="8:8" x14ac:dyDescent="0.25">
      <c r="H33" s="115"/>
    </row>
    <row r="34" spans="8:8" x14ac:dyDescent="0.25">
      <c r="H34" s="115"/>
    </row>
    <row r="35" spans="8:8" x14ac:dyDescent="0.25">
      <c r="H35" s="115"/>
    </row>
    <row r="36" spans="8:8" x14ac:dyDescent="0.25">
      <c r="H36" s="115"/>
    </row>
    <row r="37" spans="8:8" x14ac:dyDescent="0.25">
      <c r="H37" s="115"/>
    </row>
    <row r="38" spans="8:8" x14ac:dyDescent="0.25">
      <c r="H38" s="115"/>
    </row>
    <row r="39" spans="8:8" x14ac:dyDescent="0.25">
      <c r="H39" s="115"/>
    </row>
    <row r="40" spans="8:8" x14ac:dyDescent="0.25">
      <c r="H40" s="115"/>
    </row>
    <row r="41" spans="8:8" x14ac:dyDescent="0.25">
      <c r="H41" s="115"/>
    </row>
    <row r="42" spans="8:8" x14ac:dyDescent="0.25">
      <c r="H42" s="115"/>
    </row>
    <row r="45" spans="8:8" x14ac:dyDescent="0.25">
      <c r="H45" s="115"/>
    </row>
    <row r="46" spans="8:8" x14ac:dyDescent="0.25">
      <c r="H46" s="115"/>
    </row>
    <row r="47" spans="8:8" x14ac:dyDescent="0.25">
      <c r="H47" s="115"/>
    </row>
    <row r="48" spans="8:8" x14ac:dyDescent="0.25">
      <c r="H48" s="115"/>
    </row>
    <row r="49" spans="8:8" x14ac:dyDescent="0.25">
      <c r="H49" s="115"/>
    </row>
    <row r="50" spans="8:8" x14ac:dyDescent="0.25">
      <c r="H50" s="115"/>
    </row>
    <row r="51" spans="8:8" x14ac:dyDescent="0.25">
      <c r="H51" s="115"/>
    </row>
    <row r="52" spans="8:8" x14ac:dyDescent="0.25">
      <c r="H52" s="115"/>
    </row>
    <row r="53" spans="8:8" x14ac:dyDescent="0.25">
      <c r="H53" s="115"/>
    </row>
    <row r="54" spans="8:8" x14ac:dyDescent="0.25">
      <c r="H54" s="115"/>
    </row>
    <row r="55" spans="8:8" x14ac:dyDescent="0.25">
      <c r="H55" s="115"/>
    </row>
    <row r="56" spans="8:8" x14ac:dyDescent="0.25">
      <c r="H56" s="115"/>
    </row>
  </sheetData>
  <customSheetViews>
    <customSheetView guid="{DAED5F8A-1D0F-4FEC-9F91-AE1C92AB4224}">
      <pageMargins left="0.7" right="0.7" top="0.75" bottom="0.75" header="0.3" footer="0.3"/>
      <pageSetup paperSize="9" orientation="portrait" verticalDpi="0" r:id="rId1"/>
    </customSheetView>
  </customSheetViews>
  <pageMargins left="0.7" right="0.7" top="0.38541666666666669" bottom="0.75" header="0.3" footer="0.3"/>
  <pageSetup paperSize="9" orientation="portrait" verticalDpi="0" r:id="rId2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C00000"/>
  </sheetPr>
  <dimension ref="A1:I22"/>
  <sheetViews>
    <sheetView view="pageLayout" zoomScaleNormal="100" zoomScaleSheetLayoutView="100" workbookViewId="0">
      <selection activeCell="B3" sqref="B3:B11"/>
    </sheetView>
  </sheetViews>
  <sheetFormatPr defaultRowHeight="15" x14ac:dyDescent="0.25"/>
  <cols>
    <col min="1" max="1" width="20" customWidth="1"/>
    <col min="2" max="2" width="7.28515625" customWidth="1"/>
    <col min="3" max="3" width="6.85546875" customWidth="1"/>
    <col min="4" max="4" width="6.5703125" customWidth="1"/>
    <col min="5" max="5" width="6.85546875" customWidth="1"/>
    <col min="6" max="6" width="7.7109375" customWidth="1"/>
    <col min="7" max="7" width="8.28515625" customWidth="1"/>
  </cols>
  <sheetData>
    <row r="1" spans="1:9" ht="18.75" x14ac:dyDescent="0.25">
      <c r="A1" s="453" t="s">
        <v>1</v>
      </c>
      <c r="B1" s="454"/>
      <c r="C1" s="454"/>
      <c r="D1" s="454"/>
      <c r="E1" s="454"/>
      <c r="F1" s="454"/>
      <c r="G1" s="454"/>
    </row>
    <row r="2" spans="1:9" ht="2.25" customHeight="1" thickBot="1" x14ac:dyDescent="0.3">
      <c r="A2" s="22"/>
    </row>
    <row r="3" spans="1:9" ht="28.5" customHeight="1" thickBot="1" x14ac:dyDescent="0.3">
      <c r="A3" s="94" t="s">
        <v>3</v>
      </c>
      <c r="B3" s="23">
        <v>2013</v>
      </c>
      <c r="C3" s="23">
        <v>2014</v>
      </c>
      <c r="D3" s="23">
        <v>2015</v>
      </c>
      <c r="E3" s="271" t="s">
        <v>147</v>
      </c>
      <c r="F3" s="163" t="s">
        <v>232</v>
      </c>
      <c r="G3" s="2" t="s">
        <v>60</v>
      </c>
    </row>
    <row r="4" spans="1:9" ht="29.25" customHeight="1" thickBot="1" x14ac:dyDescent="0.3">
      <c r="A4" s="24" t="s">
        <v>61</v>
      </c>
      <c r="B4" s="8">
        <v>1073</v>
      </c>
      <c r="C4" s="8">
        <v>1340</v>
      </c>
      <c r="D4" s="236">
        <v>1279</v>
      </c>
      <c r="E4" s="252">
        <v>724</v>
      </c>
      <c r="F4" s="155">
        <v>525</v>
      </c>
      <c r="G4" s="113">
        <v>-27.5</v>
      </c>
    </row>
    <row r="5" spans="1:9" ht="24.75" customHeight="1" thickBot="1" x14ac:dyDescent="0.3">
      <c r="A5" s="25" t="s">
        <v>62</v>
      </c>
      <c r="B5" s="12">
        <v>58.7</v>
      </c>
      <c r="C5" s="12">
        <v>57.2</v>
      </c>
      <c r="D5" s="237">
        <v>53.1</v>
      </c>
      <c r="E5" s="270">
        <v>62.4</v>
      </c>
      <c r="F5" s="156">
        <v>55.6</v>
      </c>
      <c r="G5" s="113">
        <f>F5-E5</f>
        <v>-6.7999999999999972</v>
      </c>
    </row>
    <row r="6" spans="1:9" ht="18.75" customHeight="1" thickBot="1" x14ac:dyDescent="0.3">
      <c r="A6" s="24" t="s">
        <v>63</v>
      </c>
      <c r="B6" s="8">
        <v>414</v>
      </c>
      <c r="C6" s="8">
        <v>642</v>
      </c>
      <c r="D6" s="236">
        <v>595</v>
      </c>
      <c r="E6" s="252">
        <v>318</v>
      </c>
      <c r="F6" s="155">
        <v>279</v>
      </c>
      <c r="G6" s="113">
        <v>-12.3</v>
      </c>
    </row>
    <row r="7" spans="1:9" ht="23.25" customHeight="1" thickBot="1" x14ac:dyDescent="0.3">
      <c r="A7" s="25" t="s">
        <v>62</v>
      </c>
      <c r="B7" s="12">
        <v>53.3</v>
      </c>
      <c r="C7" s="12">
        <v>49.8</v>
      </c>
      <c r="D7" s="237">
        <v>52.2</v>
      </c>
      <c r="E7" s="270">
        <v>61.1</v>
      </c>
      <c r="F7" s="156">
        <v>51.4</v>
      </c>
      <c r="G7" s="139">
        <f>F7-E7</f>
        <v>-9.7000000000000028</v>
      </c>
      <c r="H7" s="450"/>
      <c r="I7" s="439"/>
    </row>
    <row r="8" spans="1:9" ht="31.5" customHeight="1" thickBot="1" x14ac:dyDescent="0.3">
      <c r="A8" s="24" t="s">
        <v>64</v>
      </c>
      <c r="B8" s="8">
        <v>637</v>
      </c>
      <c r="C8" s="8">
        <v>673</v>
      </c>
      <c r="D8" s="236">
        <v>666</v>
      </c>
      <c r="E8" s="252">
        <v>395</v>
      </c>
      <c r="F8" s="155">
        <v>234</v>
      </c>
      <c r="G8" s="113">
        <v>-40.799999999999997</v>
      </c>
    </row>
    <row r="9" spans="1:9" ht="24.75" customHeight="1" thickBot="1" x14ac:dyDescent="0.3">
      <c r="A9" s="25" t="s">
        <v>62</v>
      </c>
      <c r="B9" s="12">
        <v>62.9</v>
      </c>
      <c r="C9" s="12">
        <v>64.5</v>
      </c>
      <c r="D9" s="237">
        <v>53.9</v>
      </c>
      <c r="E9" s="270">
        <v>64</v>
      </c>
      <c r="F9" s="156">
        <v>61.9</v>
      </c>
      <c r="G9" s="139">
        <f>F9-E9</f>
        <v>-2.1000000000000014</v>
      </c>
    </row>
    <row r="10" spans="1:9" ht="25.5" customHeight="1" thickBot="1" x14ac:dyDescent="0.3">
      <c r="A10" s="24" t="s">
        <v>65</v>
      </c>
      <c r="B10" s="16">
        <v>62</v>
      </c>
      <c r="C10" s="8">
        <v>100</v>
      </c>
      <c r="D10" s="238">
        <v>101</v>
      </c>
      <c r="E10" s="252">
        <v>74</v>
      </c>
      <c r="F10" s="155">
        <v>36</v>
      </c>
      <c r="G10" s="113">
        <f>F10-E10</f>
        <v>-38</v>
      </c>
    </row>
    <row r="11" spans="1:9" ht="35.25" customHeight="1" thickBot="1" x14ac:dyDescent="0.3">
      <c r="A11" s="24" t="s">
        <v>66</v>
      </c>
      <c r="B11" s="16">
        <v>53540</v>
      </c>
      <c r="C11" s="8">
        <v>48943</v>
      </c>
      <c r="D11" s="239">
        <v>119010</v>
      </c>
      <c r="E11" s="252">
        <v>82104</v>
      </c>
      <c r="F11" s="155">
        <v>32729</v>
      </c>
      <c r="G11" s="113">
        <f>F11-E11</f>
        <v>-49375</v>
      </c>
    </row>
    <row r="15" spans="1:9" x14ac:dyDescent="0.25">
      <c r="A15" s="430"/>
      <c r="B15" s="430"/>
      <c r="C15" s="430"/>
      <c r="D15" s="430"/>
      <c r="E15" s="430"/>
      <c r="F15" s="430"/>
      <c r="G15" s="430"/>
      <c r="H15" s="430"/>
      <c r="I15" s="430"/>
    </row>
    <row r="21" spans="1:9" x14ac:dyDescent="0.25">
      <c r="A21" s="430"/>
      <c r="B21" s="430"/>
      <c r="C21" s="430"/>
      <c r="D21" s="430"/>
      <c r="E21" s="430"/>
      <c r="F21" s="430"/>
      <c r="G21" s="430"/>
      <c r="H21" s="430"/>
      <c r="I21" s="430"/>
    </row>
    <row r="22" spans="1:9" x14ac:dyDescent="0.25">
      <c r="A22" s="430">
        <v>15</v>
      </c>
      <c r="B22" s="430"/>
      <c r="C22" s="430"/>
      <c r="D22" s="430"/>
      <c r="E22" s="430"/>
      <c r="F22" s="430"/>
      <c r="G22" s="430"/>
      <c r="H22" s="430"/>
      <c r="I22" s="430"/>
    </row>
  </sheetData>
  <customSheetViews>
    <customSheetView guid="{DAED5F8A-1D0F-4FEC-9F91-AE1C92AB4224}">
      <selection sqref="A1:F12"/>
      <pageMargins left="0.7" right="0.7" top="0.75" bottom="0.75" header="0.3" footer="0.3"/>
    </customSheetView>
  </customSheetViews>
  <mergeCells count="5">
    <mergeCell ref="A1:G1"/>
    <mergeCell ref="H7:I7"/>
    <mergeCell ref="A21:I21"/>
    <mergeCell ref="A15:I15"/>
    <mergeCell ref="A22:I22"/>
  </mergeCells>
  <pageMargins left="0.70866141732283461" right="0.70866141732283461" top="0.43307086614173229" bottom="0.74803149606299213" header="0.31496062992125984" footer="0.31496062992125984"/>
  <pageSetup paperSize="9" scale="91" orientation="portrait" verticalDpi="0" r:id="rId1"/>
  <colBreaks count="1" manualBreakCount="1">
    <brk id="9" max="4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C00000"/>
  </sheetPr>
  <dimension ref="A1:J23"/>
  <sheetViews>
    <sheetView view="pageLayout" zoomScaleNormal="100" zoomScaleSheetLayoutView="100" workbookViewId="0">
      <selection activeCell="E32" sqref="E32"/>
    </sheetView>
  </sheetViews>
  <sheetFormatPr defaultRowHeight="15" x14ac:dyDescent="0.25"/>
  <cols>
    <col min="1" max="1" width="29.140625" customWidth="1"/>
    <col min="2" max="3" width="6.7109375" customWidth="1"/>
    <col min="4" max="4" width="6.5703125" customWidth="1"/>
    <col min="5" max="5" width="6" customWidth="1"/>
    <col min="6" max="6" width="7.28515625" customWidth="1"/>
    <col min="7" max="8" width="7.140625" customWidth="1"/>
  </cols>
  <sheetData>
    <row r="1" spans="1:10" x14ac:dyDescent="0.25">
      <c r="A1" s="455" t="s">
        <v>149</v>
      </c>
      <c r="B1" s="456"/>
      <c r="C1" s="456"/>
      <c r="D1" s="456"/>
      <c r="E1" s="456"/>
      <c r="F1" s="456"/>
      <c r="G1" s="456"/>
      <c r="H1" s="456"/>
      <c r="I1" s="456"/>
      <c r="J1" s="456"/>
    </row>
    <row r="2" spans="1:10" x14ac:dyDescent="0.25">
      <c r="A2" s="456"/>
      <c r="B2" s="456"/>
      <c r="C2" s="456"/>
      <c r="D2" s="456"/>
      <c r="E2" s="456"/>
      <c r="F2" s="456"/>
      <c r="G2" s="456"/>
      <c r="H2" s="456"/>
      <c r="I2" s="456"/>
      <c r="J2" s="456"/>
    </row>
    <row r="3" spans="1:10" ht="26.25" customHeight="1" thickBot="1" x14ac:dyDescent="0.3">
      <c r="A3" s="78"/>
      <c r="B3" s="78"/>
      <c r="C3" s="78"/>
      <c r="D3" s="78"/>
      <c r="E3" s="78"/>
      <c r="F3" s="78"/>
      <c r="G3" s="78"/>
      <c r="H3" s="78"/>
      <c r="I3" s="78"/>
      <c r="J3" s="78"/>
    </row>
    <row r="4" spans="1:10" ht="25.5" customHeight="1" thickBot="1" x14ac:dyDescent="0.3">
      <c r="A4" s="95" t="s">
        <v>3</v>
      </c>
      <c r="B4" s="26">
        <v>2013</v>
      </c>
      <c r="C4" s="27">
        <v>2014</v>
      </c>
      <c r="D4" s="297">
        <v>2015</v>
      </c>
      <c r="E4" s="271" t="s">
        <v>147</v>
      </c>
      <c r="F4" s="163" t="s">
        <v>232</v>
      </c>
      <c r="G4" s="126" t="s">
        <v>60</v>
      </c>
    </row>
    <row r="5" spans="1:10" ht="26.25" customHeight="1" thickBot="1" x14ac:dyDescent="0.3">
      <c r="A5" s="28" t="s">
        <v>67</v>
      </c>
      <c r="B5" s="29">
        <v>2676</v>
      </c>
      <c r="C5" s="30">
        <v>3689</v>
      </c>
      <c r="D5" s="298">
        <v>3759</v>
      </c>
      <c r="E5" s="300">
        <v>2259</v>
      </c>
      <c r="F5" s="164">
        <v>2488</v>
      </c>
      <c r="G5" s="127">
        <f t="shared" ref="G5:G10" si="0">(F5*100)/E5-100</f>
        <v>10.13722886232847</v>
      </c>
    </row>
    <row r="6" spans="1:10" ht="37.5" customHeight="1" thickBot="1" x14ac:dyDescent="0.3">
      <c r="A6" s="31" t="s">
        <v>68</v>
      </c>
      <c r="B6" s="32">
        <v>428</v>
      </c>
      <c r="C6" s="33">
        <v>523</v>
      </c>
      <c r="D6" s="299">
        <v>571</v>
      </c>
      <c r="E6" s="301">
        <v>341</v>
      </c>
      <c r="F6" s="165">
        <v>372</v>
      </c>
      <c r="G6" s="136">
        <f t="shared" si="0"/>
        <v>9.0909090909090935</v>
      </c>
    </row>
    <row r="7" spans="1:10" ht="32.25" customHeight="1" thickBot="1" x14ac:dyDescent="0.3">
      <c r="A7" s="28" t="s">
        <v>69</v>
      </c>
      <c r="B7" s="29">
        <v>629</v>
      </c>
      <c r="C7" s="30">
        <v>1020</v>
      </c>
      <c r="D7" s="298">
        <v>979</v>
      </c>
      <c r="E7" s="300">
        <v>634</v>
      </c>
      <c r="F7" s="164">
        <v>634</v>
      </c>
      <c r="G7" s="127">
        <f t="shared" si="0"/>
        <v>0</v>
      </c>
      <c r="H7" s="450"/>
      <c r="I7" s="439"/>
    </row>
    <row r="8" spans="1:10" ht="26.25" customHeight="1" thickBot="1" x14ac:dyDescent="0.3">
      <c r="A8" s="31" t="s">
        <v>70</v>
      </c>
      <c r="B8" s="32">
        <v>545</v>
      </c>
      <c r="C8" s="33">
        <v>757</v>
      </c>
      <c r="D8" s="299">
        <v>840</v>
      </c>
      <c r="E8" s="301">
        <v>469</v>
      </c>
      <c r="F8" s="165">
        <v>391</v>
      </c>
      <c r="G8" s="136">
        <f t="shared" si="0"/>
        <v>-16.631130063965884</v>
      </c>
      <c r="H8" s="450"/>
      <c r="I8" s="439"/>
    </row>
    <row r="9" spans="1:10" ht="31.5" customHeight="1" thickBot="1" x14ac:dyDescent="0.3">
      <c r="A9" s="31" t="s">
        <v>71</v>
      </c>
      <c r="B9" s="32">
        <v>64</v>
      </c>
      <c r="C9" s="33">
        <v>33</v>
      </c>
      <c r="D9" s="299">
        <v>44</v>
      </c>
      <c r="E9" s="301">
        <v>30</v>
      </c>
      <c r="F9" s="165">
        <v>22</v>
      </c>
      <c r="G9" s="136">
        <f t="shared" si="0"/>
        <v>-26.666666666666671</v>
      </c>
      <c r="H9" s="96"/>
      <c r="I9" s="96"/>
    </row>
    <row r="10" spans="1:10" ht="36.75" customHeight="1" thickBot="1" x14ac:dyDescent="0.3">
      <c r="A10" s="31" t="s">
        <v>72</v>
      </c>
      <c r="B10" s="32">
        <v>44</v>
      </c>
      <c r="C10" s="33">
        <v>20</v>
      </c>
      <c r="D10" s="299">
        <v>38</v>
      </c>
      <c r="E10" s="301">
        <v>23</v>
      </c>
      <c r="F10" s="165">
        <v>12</v>
      </c>
      <c r="G10" s="136">
        <f t="shared" si="0"/>
        <v>-47.826086956521742</v>
      </c>
    </row>
    <row r="11" spans="1:10" x14ac:dyDescent="0.25">
      <c r="A11" s="34"/>
    </row>
    <row r="14" spans="1:10" x14ac:dyDescent="0.25">
      <c r="A14" s="430"/>
      <c r="B14" s="430"/>
      <c r="C14" s="430"/>
      <c r="D14" s="430"/>
      <c r="E14" s="430"/>
      <c r="F14" s="430"/>
      <c r="G14" s="430"/>
      <c r="H14" s="430"/>
      <c r="I14" s="430"/>
    </row>
    <row r="16" spans="1:10" x14ac:dyDescent="0.25">
      <c r="A16" s="430"/>
      <c r="B16" s="430"/>
      <c r="C16" s="430"/>
      <c r="D16" s="430"/>
      <c r="E16" s="430"/>
      <c r="F16" s="430"/>
      <c r="G16" s="430"/>
      <c r="H16" s="430"/>
      <c r="I16" s="430"/>
    </row>
    <row r="21" spans="1:9" x14ac:dyDescent="0.25">
      <c r="A21" s="430"/>
      <c r="B21" s="430"/>
      <c r="C21" s="430"/>
      <c r="D21" s="430"/>
      <c r="E21" s="430"/>
      <c r="F21" s="430"/>
      <c r="G21" s="430"/>
      <c r="H21" s="430"/>
      <c r="I21" s="430"/>
    </row>
    <row r="22" spans="1:9" x14ac:dyDescent="0.25">
      <c r="A22" s="430">
        <v>16</v>
      </c>
      <c r="B22" s="430"/>
      <c r="C22" s="430"/>
      <c r="D22" s="430"/>
      <c r="E22" s="430"/>
      <c r="F22" s="430"/>
      <c r="G22" s="430"/>
      <c r="H22" s="430"/>
      <c r="I22" s="430"/>
    </row>
    <row r="23" spans="1:9" x14ac:dyDescent="0.25">
      <c r="A23" s="430"/>
      <c r="B23" s="430"/>
      <c r="C23" s="430"/>
      <c r="D23" s="430"/>
      <c r="E23" s="430"/>
      <c r="F23" s="430"/>
      <c r="G23" s="430"/>
      <c r="H23" s="430"/>
      <c r="I23" s="430"/>
    </row>
  </sheetData>
  <customSheetViews>
    <customSheetView guid="{DAED5F8A-1D0F-4FEC-9F91-AE1C92AB4224}">
      <selection sqref="A1:F10"/>
      <pageMargins left="0.7" right="0.7" top="0.75" bottom="0.75" header="0.3" footer="0.3"/>
    </customSheetView>
  </customSheetViews>
  <mergeCells count="8">
    <mergeCell ref="A1:J2"/>
    <mergeCell ref="H8:I8"/>
    <mergeCell ref="A23:I23"/>
    <mergeCell ref="H7:I7"/>
    <mergeCell ref="A14:I14"/>
    <mergeCell ref="A16:I16"/>
    <mergeCell ref="A21:I21"/>
    <mergeCell ref="A22:I22"/>
  </mergeCells>
  <pageMargins left="0.70866141732283461" right="0.70866141732283461" top="0.43307086614173229" bottom="0.74803149606299213" header="0.31496062992125984" footer="0.31496062992125984"/>
  <pageSetup paperSize="9" scale="85" orientation="portrait" verticalDpi="0" r:id="rId1"/>
  <colBreaks count="1" manualBreakCount="1">
    <brk id="9" max="4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C00000"/>
  </sheetPr>
  <dimension ref="A1:J18"/>
  <sheetViews>
    <sheetView view="pageLayout" topLeftCell="A4" zoomScaleNormal="100" workbookViewId="0">
      <selection activeCell="F4" sqref="F4:F5"/>
    </sheetView>
  </sheetViews>
  <sheetFormatPr defaultRowHeight="15" x14ac:dyDescent="0.25"/>
  <cols>
    <col min="1" max="1" width="21.140625" customWidth="1"/>
    <col min="2" max="3" width="6.85546875" customWidth="1"/>
    <col min="4" max="4" width="6.5703125" customWidth="1"/>
    <col min="5" max="5" width="7.42578125" customWidth="1"/>
    <col min="6" max="6" width="7.5703125" customWidth="1"/>
    <col min="7" max="7" width="8.7109375" customWidth="1"/>
  </cols>
  <sheetData>
    <row r="1" spans="1:10" x14ac:dyDescent="0.25">
      <c r="A1" s="409"/>
      <c r="B1" s="410"/>
      <c r="C1" s="410"/>
      <c r="D1" s="410"/>
      <c r="E1" s="410"/>
      <c r="F1" s="410"/>
      <c r="G1" s="410"/>
      <c r="H1" s="410"/>
    </row>
    <row r="2" spans="1:10" ht="38.25" customHeight="1" x14ac:dyDescent="0.25">
      <c r="A2" s="473" t="s">
        <v>199</v>
      </c>
      <c r="B2" s="474"/>
      <c r="C2" s="474"/>
      <c r="D2" s="474"/>
      <c r="E2" s="474"/>
      <c r="F2" s="474"/>
      <c r="G2" s="474"/>
      <c r="H2" s="183"/>
      <c r="I2" s="183"/>
      <c r="J2" s="183"/>
    </row>
    <row r="3" spans="1:10" ht="15.75" thickBot="1" x14ac:dyDescent="0.3">
      <c r="A3" s="183"/>
      <c r="B3" s="183"/>
      <c r="C3" s="183"/>
      <c r="D3" s="183"/>
      <c r="E3" s="183"/>
      <c r="F3" s="183"/>
      <c r="G3" s="183"/>
      <c r="H3" s="183"/>
      <c r="I3" s="183"/>
      <c r="J3" s="183"/>
    </row>
    <row r="4" spans="1:10" ht="15" customHeight="1" x14ac:dyDescent="0.25">
      <c r="A4" s="390" t="s">
        <v>3</v>
      </c>
      <c r="B4" s="469">
        <v>2013</v>
      </c>
      <c r="C4" s="469">
        <v>2014</v>
      </c>
      <c r="D4" s="475">
        <v>2015</v>
      </c>
      <c r="E4" s="471" t="s">
        <v>147</v>
      </c>
      <c r="F4" s="472" t="s">
        <v>232</v>
      </c>
      <c r="G4" s="36" t="s">
        <v>45</v>
      </c>
    </row>
    <row r="5" spans="1:10" ht="15.75" thickBot="1" x14ac:dyDescent="0.3">
      <c r="A5" s="391"/>
      <c r="B5" s="470"/>
      <c r="C5" s="470"/>
      <c r="D5" s="476"/>
      <c r="E5" s="394"/>
      <c r="F5" s="448"/>
      <c r="G5" s="9" t="s">
        <v>46</v>
      </c>
    </row>
    <row r="6" spans="1:10" ht="36" customHeight="1" thickBot="1" x14ac:dyDescent="0.3">
      <c r="A6" s="172" t="s">
        <v>74</v>
      </c>
      <c r="B6" s="9">
        <v>1006</v>
      </c>
      <c r="C6" s="9">
        <v>910</v>
      </c>
      <c r="D6" s="248">
        <v>1091</v>
      </c>
      <c r="E6" s="250">
        <v>767</v>
      </c>
      <c r="F6" s="161">
        <v>780</v>
      </c>
      <c r="G6" s="113">
        <f t="shared" ref="G6:G11" si="0">(F6*100)/E6-100</f>
        <v>1.6949152542372872</v>
      </c>
    </row>
    <row r="7" spans="1:10" ht="36" customHeight="1" thickBot="1" x14ac:dyDescent="0.3">
      <c r="A7" s="172" t="s">
        <v>69</v>
      </c>
      <c r="B7" s="9">
        <v>413</v>
      </c>
      <c r="C7" s="9">
        <v>503</v>
      </c>
      <c r="D7" s="248">
        <v>594</v>
      </c>
      <c r="E7" s="250">
        <v>420</v>
      </c>
      <c r="F7" s="161">
        <v>366</v>
      </c>
      <c r="G7" s="113">
        <f t="shared" si="0"/>
        <v>-12.857142857142861</v>
      </c>
    </row>
    <row r="8" spans="1:10" ht="25.5" customHeight="1" thickBot="1" x14ac:dyDescent="0.3">
      <c r="A8" s="172" t="s">
        <v>75</v>
      </c>
      <c r="B8" s="9">
        <v>275</v>
      </c>
      <c r="C8" s="9">
        <v>428</v>
      </c>
      <c r="D8" s="248">
        <v>484</v>
      </c>
      <c r="E8" s="250">
        <v>333</v>
      </c>
      <c r="F8" s="161">
        <v>285</v>
      </c>
      <c r="G8" s="113">
        <f t="shared" si="0"/>
        <v>-14.414414414414409</v>
      </c>
    </row>
    <row r="9" spans="1:10" ht="28.5" customHeight="1" thickBot="1" x14ac:dyDescent="0.3">
      <c r="A9" s="172" t="s">
        <v>76</v>
      </c>
      <c r="B9" s="9">
        <v>137</v>
      </c>
      <c r="C9" s="9">
        <v>129</v>
      </c>
      <c r="D9" s="248">
        <v>103</v>
      </c>
      <c r="E9" s="250">
        <v>89</v>
      </c>
      <c r="F9" s="161">
        <v>56</v>
      </c>
      <c r="G9" s="113">
        <f t="shared" si="0"/>
        <v>-37.078651685393261</v>
      </c>
      <c r="H9" s="450"/>
      <c r="I9" s="457"/>
    </row>
    <row r="10" spans="1:10" ht="34.5" customHeight="1" thickBot="1" x14ac:dyDescent="0.3">
      <c r="A10" s="172" t="s">
        <v>77</v>
      </c>
      <c r="B10" s="9">
        <v>90</v>
      </c>
      <c r="C10" s="9">
        <v>126</v>
      </c>
      <c r="D10" s="248">
        <v>97</v>
      </c>
      <c r="E10" s="250">
        <v>64</v>
      </c>
      <c r="F10" s="161">
        <v>43</v>
      </c>
      <c r="G10" s="113">
        <f t="shared" si="0"/>
        <v>-32.8125</v>
      </c>
      <c r="H10" s="96"/>
    </row>
    <row r="11" spans="1:10" ht="6" customHeight="1" x14ac:dyDescent="0.25">
      <c r="A11" s="458" t="s">
        <v>200</v>
      </c>
      <c r="B11" s="460">
        <v>228</v>
      </c>
      <c r="C11" s="460">
        <v>331</v>
      </c>
      <c r="D11" s="467">
        <v>329</v>
      </c>
      <c r="E11" s="462">
        <v>223</v>
      </c>
      <c r="F11" s="464">
        <v>228</v>
      </c>
      <c r="G11" s="373">
        <f t="shared" si="0"/>
        <v>2.2421524663677133</v>
      </c>
    </row>
    <row r="12" spans="1:10" ht="34.5" customHeight="1" thickBot="1" x14ac:dyDescent="0.3">
      <c r="A12" s="459"/>
      <c r="B12" s="461"/>
      <c r="C12" s="461"/>
      <c r="D12" s="468"/>
      <c r="E12" s="463"/>
      <c r="F12" s="465"/>
      <c r="G12" s="466"/>
    </row>
    <row r="15" spans="1:10" x14ac:dyDescent="0.25">
      <c r="D15" s="68"/>
      <c r="E15" s="194"/>
      <c r="F15" s="195"/>
      <c r="G15" s="194"/>
      <c r="H15" s="182"/>
    </row>
    <row r="17" spans="1:8" x14ac:dyDescent="0.25">
      <c r="A17" s="350"/>
      <c r="B17" s="350"/>
      <c r="C17" s="350"/>
      <c r="D17" s="350"/>
      <c r="E17" s="350"/>
      <c r="F17" s="350"/>
      <c r="G17" s="350"/>
      <c r="H17" s="350"/>
    </row>
    <row r="18" spans="1:8" x14ac:dyDescent="0.25">
      <c r="A18" s="350">
        <v>17</v>
      </c>
      <c r="B18" s="350"/>
      <c r="C18" s="350"/>
      <c r="D18" s="350"/>
      <c r="E18" s="350"/>
      <c r="F18" s="350"/>
      <c r="G18" s="350"/>
      <c r="H18" s="350"/>
    </row>
  </sheetData>
  <mergeCells count="18">
    <mergeCell ref="A1:H1"/>
    <mergeCell ref="A4:A5"/>
    <mergeCell ref="B4:B5"/>
    <mergeCell ref="C4:C5"/>
    <mergeCell ref="E4:E5"/>
    <mergeCell ref="F4:F5"/>
    <mergeCell ref="A2:G2"/>
    <mergeCell ref="D4:D5"/>
    <mergeCell ref="A17:H17"/>
    <mergeCell ref="A18:H18"/>
    <mergeCell ref="H9:I9"/>
    <mergeCell ref="A11:A12"/>
    <mergeCell ref="B11:B12"/>
    <mergeCell ref="C11:C12"/>
    <mergeCell ref="E11:E12"/>
    <mergeCell ref="F11:F12"/>
    <mergeCell ref="G11:G12"/>
    <mergeCell ref="D11:D1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C00000"/>
  </sheetPr>
  <dimension ref="A1:I22"/>
  <sheetViews>
    <sheetView view="pageLayout" zoomScaleNormal="100" zoomScaleSheetLayoutView="115" workbookViewId="0">
      <selection activeCell="B4" sqref="B4:B12"/>
    </sheetView>
  </sheetViews>
  <sheetFormatPr defaultRowHeight="15" x14ac:dyDescent="0.25"/>
  <cols>
    <col min="1" max="1" width="23.140625" customWidth="1"/>
    <col min="2" max="2" width="6.42578125" customWidth="1"/>
    <col min="3" max="3" width="6.140625" customWidth="1"/>
    <col min="4" max="4" width="6.5703125" customWidth="1"/>
    <col min="5" max="5" width="7" customWidth="1"/>
  </cols>
  <sheetData>
    <row r="1" spans="1:9" x14ac:dyDescent="0.25">
      <c r="A1" s="409"/>
      <c r="B1" s="410"/>
      <c r="C1" s="410"/>
      <c r="D1" s="410"/>
      <c r="E1" s="410"/>
      <c r="F1" s="410"/>
      <c r="G1" s="410"/>
      <c r="H1" s="410"/>
    </row>
    <row r="2" spans="1:9" ht="15.75" x14ac:dyDescent="0.25">
      <c r="A2" s="479" t="s">
        <v>73</v>
      </c>
      <c r="B2" s="480"/>
      <c r="C2" s="480"/>
      <c r="D2" s="480"/>
      <c r="E2" s="480"/>
      <c r="F2" s="480"/>
      <c r="G2" s="480"/>
    </row>
    <row r="3" spans="1:9" ht="14.25" customHeight="1" thickBot="1" x14ac:dyDescent="0.3">
      <c r="A3" s="35"/>
    </row>
    <row r="4" spans="1:9" ht="15" customHeight="1" x14ac:dyDescent="0.25">
      <c r="A4" s="390" t="s">
        <v>3</v>
      </c>
      <c r="B4" s="469">
        <v>2013</v>
      </c>
      <c r="C4" s="469">
        <v>2014</v>
      </c>
      <c r="D4" s="483">
        <v>2015</v>
      </c>
      <c r="E4" s="471" t="s">
        <v>147</v>
      </c>
      <c r="F4" s="472" t="s">
        <v>232</v>
      </c>
      <c r="G4" s="36" t="s">
        <v>45</v>
      </c>
    </row>
    <row r="5" spans="1:9" ht="12" customHeight="1" thickBot="1" x14ac:dyDescent="0.3">
      <c r="A5" s="391"/>
      <c r="B5" s="470"/>
      <c r="C5" s="470"/>
      <c r="D5" s="476"/>
      <c r="E5" s="394"/>
      <c r="F5" s="448"/>
      <c r="G5" s="9" t="s">
        <v>46</v>
      </c>
    </row>
    <row r="6" spans="1:9" ht="30.75" customHeight="1" thickBot="1" x14ac:dyDescent="0.3">
      <c r="A6" s="79" t="s">
        <v>74</v>
      </c>
      <c r="B6" s="9">
        <v>330</v>
      </c>
      <c r="C6" s="9">
        <v>329</v>
      </c>
      <c r="D6" s="272">
        <v>338</v>
      </c>
      <c r="E6" s="250">
        <v>176</v>
      </c>
      <c r="F6" s="161">
        <v>177</v>
      </c>
      <c r="G6" s="113">
        <f t="shared" ref="G6:G11" si="0">(F6*100)/E6-100</f>
        <v>0.56818181818181301</v>
      </c>
    </row>
    <row r="7" spans="1:9" ht="28.5" customHeight="1" thickBot="1" x14ac:dyDescent="0.3">
      <c r="A7" s="79" t="s">
        <v>69</v>
      </c>
      <c r="B7" s="9">
        <v>114</v>
      </c>
      <c r="C7" s="9">
        <v>134</v>
      </c>
      <c r="D7" s="272">
        <v>124</v>
      </c>
      <c r="E7" s="250">
        <v>61</v>
      </c>
      <c r="F7" s="161">
        <v>66</v>
      </c>
      <c r="G7" s="113">
        <f t="shared" si="0"/>
        <v>8.1967213114754145</v>
      </c>
    </row>
    <row r="8" spans="1:9" ht="33" customHeight="1" thickBot="1" x14ac:dyDescent="0.3">
      <c r="A8" s="79" t="s">
        <v>75</v>
      </c>
      <c r="B8" s="9">
        <v>109</v>
      </c>
      <c r="C8" s="9">
        <v>147</v>
      </c>
      <c r="D8" s="272">
        <v>134</v>
      </c>
      <c r="E8" s="250">
        <v>76</v>
      </c>
      <c r="F8" s="161">
        <v>77</v>
      </c>
      <c r="G8" s="113">
        <f t="shared" si="0"/>
        <v>1.3157894736842053</v>
      </c>
    </row>
    <row r="9" spans="1:9" ht="25.5" customHeight="1" thickBot="1" x14ac:dyDescent="0.3">
      <c r="A9" s="79" t="s">
        <v>76</v>
      </c>
      <c r="B9" s="9">
        <v>13</v>
      </c>
      <c r="C9" s="9">
        <v>21</v>
      </c>
      <c r="D9" s="272">
        <v>26</v>
      </c>
      <c r="E9" s="250">
        <v>23</v>
      </c>
      <c r="F9" s="161">
        <v>18</v>
      </c>
      <c r="G9" s="113">
        <f t="shared" si="0"/>
        <v>-21.739130434782609</v>
      </c>
      <c r="H9" s="450"/>
      <c r="I9" s="457"/>
    </row>
    <row r="10" spans="1:9" ht="40.5" customHeight="1" thickBot="1" x14ac:dyDescent="0.3">
      <c r="A10" s="79" t="s">
        <v>77</v>
      </c>
      <c r="B10" s="9">
        <v>13</v>
      </c>
      <c r="C10" s="9">
        <v>21</v>
      </c>
      <c r="D10" s="272">
        <v>26</v>
      </c>
      <c r="E10" s="250">
        <v>21</v>
      </c>
      <c r="F10" s="317">
        <v>10</v>
      </c>
      <c r="G10" s="113">
        <f t="shared" si="0"/>
        <v>-52.38095238095238</v>
      </c>
      <c r="H10" s="96"/>
    </row>
    <row r="11" spans="1:9" x14ac:dyDescent="0.25">
      <c r="A11" s="481" t="s">
        <v>198</v>
      </c>
      <c r="B11" s="460">
        <v>3</v>
      </c>
      <c r="C11" s="460">
        <v>6</v>
      </c>
      <c r="D11" s="484">
        <v>12</v>
      </c>
      <c r="E11" s="462">
        <v>8</v>
      </c>
      <c r="F11" s="477">
        <v>7</v>
      </c>
      <c r="G11" s="373">
        <f t="shared" si="0"/>
        <v>-12.5</v>
      </c>
    </row>
    <row r="12" spans="1:9" ht="46.5" customHeight="1" thickBot="1" x14ac:dyDescent="0.3">
      <c r="A12" s="482"/>
      <c r="B12" s="461"/>
      <c r="C12" s="461"/>
      <c r="D12" s="485"/>
      <c r="E12" s="463"/>
      <c r="F12" s="478"/>
      <c r="G12" s="466"/>
    </row>
    <row r="16" spans="1:9" x14ac:dyDescent="0.25">
      <c r="A16" s="430"/>
      <c r="B16" s="430"/>
      <c r="C16" s="430"/>
      <c r="D16" s="430"/>
      <c r="E16" s="430"/>
      <c r="F16" s="430"/>
      <c r="G16" s="430"/>
      <c r="H16" s="430"/>
      <c r="I16" s="430"/>
    </row>
    <row r="21" spans="1:9" ht="22.5" customHeight="1" x14ac:dyDescent="0.25">
      <c r="A21" s="430">
        <v>18</v>
      </c>
      <c r="B21" s="430"/>
      <c r="C21" s="430"/>
      <c r="D21" s="430"/>
      <c r="E21" s="430"/>
      <c r="F21" s="430"/>
      <c r="G21" s="430"/>
      <c r="H21" s="430"/>
      <c r="I21" s="430"/>
    </row>
    <row r="22" spans="1:9" ht="19.5" customHeight="1" x14ac:dyDescent="0.25">
      <c r="A22" s="430"/>
      <c r="B22" s="430"/>
      <c r="C22" s="430"/>
      <c r="D22" s="430"/>
      <c r="E22" s="430"/>
      <c r="F22" s="430"/>
      <c r="G22" s="430"/>
      <c r="H22" s="430"/>
      <c r="I22" s="430"/>
    </row>
  </sheetData>
  <customSheetViews>
    <customSheetView guid="{DAED5F8A-1D0F-4FEC-9F91-AE1C92AB4224}">
      <selection sqref="A1:F10"/>
      <pageMargins left="0.7" right="0.7" top="0.75" bottom="0.75" header="0.3" footer="0.3"/>
    </customSheetView>
  </customSheetViews>
  <mergeCells count="19">
    <mergeCell ref="A21:I21"/>
    <mergeCell ref="B11:B12"/>
    <mergeCell ref="C11:C12"/>
    <mergeCell ref="E11:E12"/>
    <mergeCell ref="F11:F12"/>
    <mergeCell ref="G11:G12"/>
    <mergeCell ref="A22:I22"/>
    <mergeCell ref="A1:H1"/>
    <mergeCell ref="A2:G2"/>
    <mergeCell ref="E4:E5"/>
    <mergeCell ref="F4:F5"/>
    <mergeCell ref="H9:I9"/>
    <mergeCell ref="A4:A5"/>
    <mergeCell ref="B4:B5"/>
    <mergeCell ref="C4:C5"/>
    <mergeCell ref="A16:I16"/>
    <mergeCell ref="A11:A12"/>
    <mergeCell ref="D4:D5"/>
    <mergeCell ref="D11:D12"/>
  </mergeCells>
  <pageMargins left="0.70866141732283461" right="0.70866141732283461" top="0.43307086614173229" bottom="0.74803149606299213" header="0.31496062992125984" footer="0.31496062992125984"/>
  <pageSetup paperSize="9" scale="8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C00000"/>
  </sheetPr>
  <dimension ref="A1:I19"/>
  <sheetViews>
    <sheetView view="pageLayout" zoomScaleNormal="100" zoomScaleSheetLayoutView="100" workbookViewId="0">
      <selection activeCell="F15" sqref="F15"/>
    </sheetView>
  </sheetViews>
  <sheetFormatPr defaultRowHeight="15" x14ac:dyDescent="0.25"/>
  <cols>
    <col min="1" max="1" width="24.5703125" customWidth="1"/>
  </cols>
  <sheetData>
    <row r="1" spans="1:9" ht="15.75" x14ac:dyDescent="0.25">
      <c r="A1" s="37" t="s">
        <v>78</v>
      </c>
    </row>
    <row r="2" spans="1:9" ht="3" customHeight="1" thickBot="1" x14ac:dyDescent="0.3">
      <c r="A2" s="38"/>
    </row>
    <row r="3" spans="1:9" ht="15" customHeight="1" x14ac:dyDescent="0.25">
      <c r="A3" s="486" t="s">
        <v>3</v>
      </c>
      <c r="B3" s="460">
        <v>2013</v>
      </c>
      <c r="C3" s="460">
        <v>2014</v>
      </c>
      <c r="D3" s="488">
        <v>2015</v>
      </c>
      <c r="E3" s="462" t="s">
        <v>147</v>
      </c>
      <c r="F3" s="464" t="s">
        <v>232</v>
      </c>
      <c r="G3" s="39" t="s">
        <v>79</v>
      </c>
    </row>
    <row r="4" spans="1:9" ht="17.25" customHeight="1" thickBot="1" x14ac:dyDescent="0.3">
      <c r="A4" s="487"/>
      <c r="B4" s="461"/>
      <c r="C4" s="461"/>
      <c r="D4" s="489"/>
      <c r="E4" s="394"/>
      <c r="F4" s="448"/>
      <c r="G4" s="40" t="s">
        <v>46</v>
      </c>
    </row>
    <row r="5" spans="1:9" ht="31.5" customHeight="1" thickBot="1" x14ac:dyDescent="0.3">
      <c r="A5" s="80" t="s">
        <v>80</v>
      </c>
      <c r="B5" s="42">
        <v>32590</v>
      </c>
      <c r="C5" s="42">
        <v>34989</v>
      </c>
      <c r="D5" s="273">
        <v>36073</v>
      </c>
      <c r="E5" s="274">
        <v>24524</v>
      </c>
      <c r="F5" s="166">
        <v>25532</v>
      </c>
      <c r="G5" s="138">
        <f>(F5*100)/E5-100</f>
        <v>4.1102593377915468</v>
      </c>
    </row>
    <row r="6" spans="1:9" ht="23.25" customHeight="1" thickBot="1" x14ac:dyDescent="0.3">
      <c r="A6" s="80" t="s">
        <v>81</v>
      </c>
      <c r="B6" s="42">
        <v>2635</v>
      </c>
      <c r="C6" s="42">
        <v>2836</v>
      </c>
      <c r="D6" s="273">
        <v>2813</v>
      </c>
      <c r="E6" s="274">
        <v>2023</v>
      </c>
      <c r="F6" s="166">
        <v>2038</v>
      </c>
      <c r="G6" s="138">
        <f t="shared" ref="G6:G14" si="0">(F6*100)/E6-100</f>
        <v>0.74147305981216505</v>
      </c>
    </row>
    <row r="7" spans="1:9" ht="38.25" customHeight="1" thickBot="1" x14ac:dyDescent="0.3">
      <c r="A7" s="80" t="s">
        <v>82</v>
      </c>
      <c r="B7" s="42">
        <v>2386</v>
      </c>
      <c r="C7" s="42">
        <v>2591</v>
      </c>
      <c r="D7" s="273">
        <v>2708</v>
      </c>
      <c r="E7" s="274">
        <v>1770</v>
      </c>
      <c r="F7" s="166">
        <v>1777</v>
      </c>
      <c r="G7" s="138">
        <f t="shared" si="0"/>
        <v>0.39548022598870602</v>
      </c>
    </row>
    <row r="8" spans="1:9" ht="25.5" customHeight="1" thickBot="1" x14ac:dyDescent="0.3">
      <c r="A8" s="80" t="s">
        <v>83</v>
      </c>
      <c r="B8" s="42">
        <v>10318</v>
      </c>
      <c r="C8" s="42">
        <v>8958</v>
      </c>
      <c r="D8" s="273">
        <v>8574</v>
      </c>
      <c r="E8" s="274">
        <v>5705</v>
      </c>
      <c r="F8" s="166">
        <v>5327</v>
      </c>
      <c r="G8" s="138">
        <f t="shared" si="0"/>
        <v>-6.6257668711656379</v>
      </c>
    </row>
    <row r="9" spans="1:9" ht="24" customHeight="1" thickBot="1" x14ac:dyDescent="0.3">
      <c r="A9" s="80" t="s">
        <v>84</v>
      </c>
      <c r="B9" s="42">
        <v>6203</v>
      </c>
      <c r="C9" s="42">
        <v>6652</v>
      </c>
      <c r="D9" s="273">
        <v>7175</v>
      </c>
      <c r="E9" s="274">
        <v>4463</v>
      </c>
      <c r="F9" s="166">
        <v>5233</v>
      </c>
      <c r="G9" s="138">
        <f t="shared" si="0"/>
        <v>17.252968855030247</v>
      </c>
    </row>
    <row r="10" spans="1:9" ht="30" customHeight="1" thickBot="1" x14ac:dyDescent="0.3">
      <c r="A10" s="80" t="s">
        <v>85</v>
      </c>
      <c r="B10" s="42">
        <v>4248</v>
      </c>
      <c r="C10" s="42">
        <v>4931</v>
      </c>
      <c r="D10" s="273">
        <v>5943</v>
      </c>
      <c r="E10" s="274">
        <v>3400</v>
      </c>
      <c r="F10" s="166">
        <v>3874</v>
      </c>
      <c r="G10" s="138">
        <f t="shared" si="0"/>
        <v>13.941176470588232</v>
      </c>
      <c r="H10" s="450"/>
      <c r="I10" s="439"/>
    </row>
    <row r="11" spans="1:9" ht="32.25" customHeight="1" thickBot="1" x14ac:dyDescent="0.3">
      <c r="A11" s="80" t="s">
        <v>86</v>
      </c>
      <c r="B11" s="42">
        <v>1869</v>
      </c>
      <c r="C11" s="42">
        <v>2160</v>
      </c>
      <c r="D11" s="273">
        <v>2371</v>
      </c>
      <c r="E11" s="274">
        <v>1274</v>
      </c>
      <c r="F11" s="166">
        <v>1199</v>
      </c>
      <c r="G11" s="138">
        <f t="shared" si="0"/>
        <v>-5.8869701726844568</v>
      </c>
      <c r="H11" s="449"/>
      <c r="I11" s="417"/>
    </row>
    <row r="12" spans="1:9" ht="24.75" customHeight="1" thickBot="1" x14ac:dyDescent="0.3">
      <c r="A12" s="80" t="s">
        <v>87</v>
      </c>
      <c r="B12" s="42">
        <v>1214</v>
      </c>
      <c r="C12" s="42">
        <v>1068</v>
      </c>
      <c r="D12" s="273">
        <v>1259</v>
      </c>
      <c r="E12" s="274">
        <v>745</v>
      </c>
      <c r="F12" s="166">
        <v>739</v>
      </c>
      <c r="G12" s="138">
        <f t="shared" si="0"/>
        <v>-0.80536912751678358</v>
      </c>
    </row>
    <row r="13" spans="1:9" ht="45.75" customHeight="1" thickBot="1" x14ac:dyDescent="0.3">
      <c r="A13" s="80" t="s">
        <v>88</v>
      </c>
      <c r="B13" s="42">
        <v>308</v>
      </c>
      <c r="C13" s="42">
        <v>263</v>
      </c>
      <c r="D13" s="273">
        <v>305</v>
      </c>
      <c r="E13" s="274">
        <v>180</v>
      </c>
      <c r="F13" s="166">
        <v>183</v>
      </c>
      <c r="G13" s="138">
        <f t="shared" si="0"/>
        <v>1.6666666666666714</v>
      </c>
    </row>
    <row r="14" spans="1:9" ht="33.75" customHeight="1" thickBot="1" x14ac:dyDescent="0.3">
      <c r="A14" s="80" t="s">
        <v>7</v>
      </c>
      <c r="B14" s="42">
        <v>204</v>
      </c>
      <c r="C14" s="42">
        <v>234</v>
      </c>
      <c r="D14" s="273">
        <v>271</v>
      </c>
      <c r="E14" s="274">
        <v>156</v>
      </c>
      <c r="F14" s="166">
        <v>151</v>
      </c>
      <c r="G14" s="138">
        <f t="shared" si="0"/>
        <v>-3.2051282051282044</v>
      </c>
    </row>
    <row r="18" spans="1:9" x14ac:dyDescent="0.25">
      <c r="A18" s="430"/>
      <c r="B18" s="430"/>
      <c r="C18" s="430"/>
      <c r="D18" s="430"/>
      <c r="E18" s="430"/>
      <c r="F18" s="430"/>
      <c r="G18" s="430"/>
      <c r="H18" s="430"/>
      <c r="I18" s="430"/>
    </row>
    <row r="19" spans="1:9" x14ac:dyDescent="0.25">
      <c r="A19" s="430">
        <v>19</v>
      </c>
      <c r="B19" s="430"/>
      <c r="C19" s="430"/>
      <c r="D19" s="430"/>
      <c r="E19" s="430"/>
      <c r="F19" s="430"/>
      <c r="G19" s="430"/>
      <c r="H19" s="430"/>
      <c r="I19" s="430"/>
    </row>
  </sheetData>
  <customSheetViews>
    <customSheetView guid="{DAED5F8A-1D0F-4FEC-9F91-AE1C92AB4224}">
      <selection sqref="A1:F14"/>
      <pageMargins left="0.7" right="0.7" top="0.75" bottom="0.75" header="0.3" footer="0.3"/>
    </customSheetView>
  </customSheetViews>
  <mergeCells count="10">
    <mergeCell ref="A19:I19"/>
    <mergeCell ref="A18:I18"/>
    <mergeCell ref="F3:F4"/>
    <mergeCell ref="H11:I11"/>
    <mergeCell ref="H10:I10"/>
    <mergeCell ref="A3:A4"/>
    <mergeCell ref="B3:B4"/>
    <mergeCell ref="C3:C4"/>
    <mergeCell ref="E3:E4"/>
    <mergeCell ref="D3:D4"/>
  </mergeCells>
  <pageMargins left="0.70866141732283461" right="0.70866141732283461" top="0.43307086614173229" bottom="0.74803149606299213" header="0.31496062992125984" footer="0.31496062992125984"/>
  <pageSetup paperSize="9" scale="89" orientation="portrait" verticalDpi="0" r:id="rId1"/>
  <colBreaks count="1" manualBreakCount="1">
    <brk id="9" max="4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C00000"/>
  </sheetPr>
  <dimension ref="A1:I18"/>
  <sheetViews>
    <sheetView view="pageLayout" zoomScaleNormal="100" zoomScaleSheetLayoutView="115" workbookViewId="0">
      <selection activeCell="F15" sqref="F15"/>
    </sheetView>
  </sheetViews>
  <sheetFormatPr defaultRowHeight="15" x14ac:dyDescent="0.25"/>
  <cols>
    <col min="1" max="1" width="23" customWidth="1"/>
    <col min="2" max="2" width="7.28515625" customWidth="1"/>
    <col min="3" max="3" width="7.42578125" customWidth="1"/>
    <col min="4" max="4" width="7.28515625" customWidth="1"/>
    <col min="5" max="5" width="7.5703125" customWidth="1"/>
  </cols>
  <sheetData>
    <row r="1" spans="1:7" ht="15.75" x14ac:dyDescent="0.25">
      <c r="A1" s="37" t="s">
        <v>89</v>
      </c>
    </row>
    <row r="2" spans="1:7" ht="15.75" x14ac:dyDescent="0.25">
      <c r="A2" s="44"/>
    </row>
    <row r="3" spans="1:7" ht="16.5" thickBot="1" x14ac:dyDescent="0.3">
      <c r="A3" s="44"/>
    </row>
    <row r="4" spans="1:7" ht="21" customHeight="1" x14ac:dyDescent="0.25">
      <c r="A4" s="490" t="s">
        <v>3</v>
      </c>
      <c r="B4" s="460">
        <v>2013</v>
      </c>
      <c r="C4" s="460">
        <v>2014</v>
      </c>
      <c r="D4" s="488">
        <v>2015</v>
      </c>
      <c r="E4" s="462" t="s">
        <v>147</v>
      </c>
      <c r="F4" s="464" t="s">
        <v>232</v>
      </c>
      <c r="G4" s="122" t="s">
        <v>79</v>
      </c>
    </row>
    <row r="5" spans="1:7" ht="7.5" customHeight="1" thickBot="1" x14ac:dyDescent="0.3">
      <c r="A5" s="491"/>
      <c r="B5" s="461"/>
      <c r="C5" s="461"/>
      <c r="D5" s="492"/>
      <c r="E5" s="394"/>
      <c r="F5" s="448"/>
      <c r="G5" s="123" t="s">
        <v>46</v>
      </c>
    </row>
    <row r="6" spans="1:7" ht="39.75" customHeight="1" thickBot="1" x14ac:dyDescent="0.3">
      <c r="A6" s="80" t="s">
        <v>90</v>
      </c>
      <c r="B6" s="42">
        <v>5300</v>
      </c>
      <c r="C6" s="42">
        <v>6495</v>
      </c>
      <c r="D6" s="273">
        <v>7494</v>
      </c>
      <c r="E6" s="274">
        <v>5166</v>
      </c>
      <c r="F6" s="166">
        <v>5805</v>
      </c>
      <c r="G6" s="113">
        <f>(F6*100)/E6-100</f>
        <v>12.36933797909407</v>
      </c>
    </row>
    <row r="7" spans="1:7" ht="23.25" customHeight="1" thickBot="1" x14ac:dyDescent="0.3">
      <c r="A7" s="80" t="s">
        <v>91</v>
      </c>
      <c r="B7" s="42">
        <v>603</v>
      </c>
      <c r="C7" s="42">
        <v>646</v>
      </c>
      <c r="D7" s="273">
        <v>750</v>
      </c>
      <c r="E7" s="274">
        <v>534</v>
      </c>
      <c r="F7" s="166">
        <v>481</v>
      </c>
      <c r="G7" s="113">
        <f t="shared" ref="G7:G15" si="0">(F7*100)/E7-100</f>
        <v>-9.9250936329588058</v>
      </c>
    </row>
    <row r="8" spans="1:7" ht="33" customHeight="1" thickBot="1" x14ac:dyDescent="0.3">
      <c r="A8" s="80" t="s">
        <v>82</v>
      </c>
      <c r="B8" s="42">
        <v>523</v>
      </c>
      <c r="C8" s="42">
        <v>600</v>
      </c>
      <c r="D8" s="273">
        <v>712</v>
      </c>
      <c r="E8" s="274">
        <v>479</v>
      </c>
      <c r="F8" s="166">
        <v>408</v>
      </c>
      <c r="G8" s="113">
        <f t="shared" si="0"/>
        <v>-14.822546972860124</v>
      </c>
    </row>
    <row r="9" spans="1:7" ht="23.25" customHeight="1" thickBot="1" x14ac:dyDescent="0.3">
      <c r="A9" s="80" t="s">
        <v>92</v>
      </c>
      <c r="B9" s="42">
        <v>933</v>
      </c>
      <c r="C9" s="42">
        <v>825</v>
      </c>
      <c r="D9" s="273">
        <v>873</v>
      </c>
      <c r="E9" s="274">
        <v>634</v>
      </c>
      <c r="F9" s="166">
        <v>604</v>
      </c>
      <c r="G9" s="113">
        <f t="shared" si="0"/>
        <v>-4.7318611987381729</v>
      </c>
    </row>
    <row r="10" spans="1:7" ht="21" customHeight="1" thickBot="1" x14ac:dyDescent="0.3">
      <c r="A10" s="80" t="s">
        <v>69</v>
      </c>
      <c r="B10" s="42">
        <v>1347</v>
      </c>
      <c r="C10" s="42">
        <v>1665</v>
      </c>
      <c r="D10" s="273">
        <v>2148</v>
      </c>
      <c r="E10" s="274">
        <v>1315</v>
      </c>
      <c r="F10" s="166">
        <v>1448</v>
      </c>
      <c r="G10" s="113">
        <f t="shared" si="0"/>
        <v>10.114068441064646</v>
      </c>
    </row>
    <row r="11" spans="1:7" ht="35.25" customHeight="1" thickBot="1" x14ac:dyDescent="0.3">
      <c r="A11" s="80" t="s">
        <v>85</v>
      </c>
      <c r="B11" s="42">
        <v>883</v>
      </c>
      <c r="C11" s="42">
        <v>1183</v>
      </c>
      <c r="D11" s="273">
        <v>1583</v>
      </c>
      <c r="E11" s="274">
        <v>979</v>
      </c>
      <c r="F11" s="166">
        <v>902</v>
      </c>
      <c r="G11" s="113">
        <f t="shared" si="0"/>
        <v>-7.8651685393258362</v>
      </c>
    </row>
    <row r="12" spans="1:7" ht="31.5" customHeight="1" thickBot="1" x14ac:dyDescent="0.3">
      <c r="A12" s="80" t="s">
        <v>86</v>
      </c>
      <c r="B12" s="42">
        <v>370</v>
      </c>
      <c r="C12" s="42">
        <v>426</v>
      </c>
      <c r="D12" s="273">
        <v>481</v>
      </c>
      <c r="E12" s="274">
        <v>269</v>
      </c>
      <c r="F12" s="166">
        <v>163</v>
      </c>
      <c r="G12" s="113">
        <f t="shared" si="0"/>
        <v>-39.405204460966544</v>
      </c>
    </row>
    <row r="13" spans="1:7" ht="23.25" customHeight="1" thickBot="1" x14ac:dyDescent="0.3">
      <c r="A13" s="80" t="s">
        <v>87</v>
      </c>
      <c r="B13" s="42">
        <v>173</v>
      </c>
      <c r="C13" s="42">
        <v>122</v>
      </c>
      <c r="D13" s="273">
        <v>145</v>
      </c>
      <c r="E13" s="274">
        <v>71</v>
      </c>
      <c r="F13" s="166">
        <v>56</v>
      </c>
      <c r="G13" s="113">
        <f t="shared" si="0"/>
        <v>-21.126760563380287</v>
      </c>
    </row>
    <row r="14" spans="1:7" ht="43.5" customHeight="1" thickBot="1" x14ac:dyDescent="0.3">
      <c r="A14" s="80" t="s">
        <v>88</v>
      </c>
      <c r="B14" s="42">
        <v>102</v>
      </c>
      <c r="C14" s="42">
        <v>49</v>
      </c>
      <c r="D14" s="273">
        <v>75</v>
      </c>
      <c r="E14" s="274">
        <v>46</v>
      </c>
      <c r="F14" s="166">
        <v>55</v>
      </c>
      <c r="G14" s="113">
        <f t="shared" si="0"/>
        <v>19.565217391304344</v>
      </c>
    </row>
    <row r="15" spans="1:7" ht="32.25" customHeight="1" thickBot="1" x14ac:dyDescent="0.3">
      <c r="A15" s="80" t="s">
        <v>7</v>
      </c>
      <c r="B15" s="42">
        <v>49</v>
      </c>
      <c r="C15" s="42">
        <v>43</v>
      </c>
      <c r="D15" s="273">
        <v>57</v>
      </c>
      <c r="E15" s="274">
        <v>33</v>
      </c>
      <c r="F15" s="166">
        <v>33</v>
      </c>
      <c r="G15" s="113">
        <f t="shared" si="0"/>
        <v>0</v>
      </c>
    </row>
    <row r="17" spans="1:9" ht="23.25" customHeight="1" x14ac:dyDescent="0.25"/>
    <row r="18" spans="1:9" ht="18.75" customHeight="1" x14ac:dyDescent="0.25">
      <c r="A18" s="430">
        <v>20</v>
      </c>
      <c r="B18" s="430"/>
      <c r="C18" s="430"/>
      <c r="D18" s="430"/>
      <c r="E18" s="430"/>
      <c r="F18" s="430"/>
      <c r="G18" s="430"/>
      <c r="H18" s="430"/>
      <c r="I18" s="430"/>
    </row>
  </sheetData>
  <customSheetViews>
    <customSheetView guid="{DAED5F8A-1D0F-4FEC-9F91-AE1C92AB4224}">
      <selection sqref="A1:F15"/>
      <pageMargins left="0.7" right="0.7" top="0.75" bottom="0.75" header="0.3" footer="0.3"/>
    </customSheetView>
  </customSheetViews>
  <mergeCells count="7">
    <mergeCell ref="A18:I18"/>
    <mergeCell ref="F4:F5"/>
    <mergeCell ref="A4:A5"/>
    <mergeCell ref="B4:B5"/>
    <mergeCell ref="C4:C5"/>
    <mergeCell ref="E4:E5"/>
    <mergeCell ref="D4:D5"/>
  </mergeCells>
  <pageMargins left="0.70866141732283461" right="0.70866141732283461" top="0.43307086614173229" bottom="0.74803149606299213" header="0.31496062992125984" footer="0.31496062992125984"/>
  <pageSetup paperSize="9" scale="90" orientation="portrait" verticalDpi="0" r:id="rId1"/>
  <colBreaks count="1" manualBreakCount="1">
    <brk id="9" max="40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C00000"/>
  </sheetPr>
  <dimension ref="A1:I19"/>
  <sheetViews>
    <sheetView view="pageLayout" zoomScaleNormal="100" zoomScaleSheetLayoutView="115" workbookViewId="0">
      <selection activeCell="F15" sqref="F15"/>
    </sheetView>
  </sheetViews>
  <sheetFormatPr defaultRowHeight="15" x14ac:dyDescent="0.25"/>
  <cols>
    <col min="1" max="1" width="22.42578125" customWidth="1"/>
    <col min="2" max="2" width="6.7109375" customWidth="1"/>
    <col min="3" max="3" width="7.42578125" customWidth="1"/>
    <col min="4" max="4" width="7.5703125" customWidth="1"/>
    <col min="5" max="5" width="6.5703125" customWidth="1"/>
    <col min="6" max="7" width="7.85546875" customWidth="1"/>
  </cols>
  <sheetData>
    <row r="1" spans="1:7" ht="15.75" x14ac:dyDescent="0.25">
      <c r="A1" s="37" t="s">
        <v>93</v>
      </c>
    </row>
    <row r="2" spans="1:7" x14ac:dyDescent="0.25">
      <c r="A2" s="45"/>
    </row>
    <row r="3" spans="1:7" ht="15.75" thickBot="1" x14ac:dyDescent="0.3">
      <c r="A3" s="45"/>
    </row>
    <row r="4" spans="1:7" ht="15" customHeight="1" x14ac:dyDescent="0.25">
      <c r="A4" s="490" t="s">
        <v>3</v>
      </c>
      <c r="B4" s="460">
        <v>2013</v>
      </c>
      <c r="C4" s="460">
        <v>2014</v>
      </c>
      <c r="D4" s="488">
        <v>2015</v>
      </c>
      <c r="E4" s="462" t="s">
        <v>147</v>
      </c>
      <c r="F4" s="464" t="s">
        <v>232</v>
      </c>
      <c r="G4" s="122" t="s">
        <v>79</v>
      </c>
    </row>
    <row r="5" spans="1:7" ht="15.75" thickBot="1" x14ac:dyDescent="0.3">
      <c r="A5" s="491"/>
      <c r="B5" s="461"/>
      <c r="C5" s="461"/>
      <c r="D5" s="495"/>
      <c r="E5" s="494"/>
      <c r="F5" s="493"/>
      <c r="G5" s="123" t="s">
        <v>46</v>
      </c>
    </row>
    <row r="6" spans="1:7" ht="31.5" customHeight="1" thickBot="1" x14ac:dyDescent="0.3">
      <c r="A6" s="41" t="s">
        <v>80</v>
      </c>
      <c r="B6" s="42">
        <v>2104</v>
      </c>
      <c r="C6" s="42">
        <v>2688</v>
      </c>
      <c r="D6" s="273">
        <v>2826</v>
      </c>
      <c r="E6" s="274">
        <v>1726</v>
      </c>
      <c r="F6" s="166">
        <v>1559</v>
      </c>
      <c r="G6" s="113">
        <f>(F6*100)/E6-100</f>
        <v>-9.6755504055619923</v>
      </c>
    </row>
    <row r="7" spans="1:7" ht="26.25" customHeight="1" thickBot="1" x14ac:dyDescent="0.3">
      <c r="A7" s="41" t="s">
        <v>81</v>
      </c>
      <c r="B7" s="42">
        <v>16</v>
      </c>
      <c r="C7" s="42">
        <v>58</v>
      </c>
      <c r="D7" s="273">
        <v>51</v>
      </c>
      <c r="E7" s="274">
        <v>43</v>
      </c>
      <c r="F7" s="166">
        <v>33</v>
      </c>
      <c r="G7" s="113">
        <f t="shared" ref="G7:G14" si="0">(F7*100)/E7-100</f>
        <v>-23.255813953488371</v>
      </c>
    </row>
    <row r="8" spans="1:7" ht="32.25" customHeight="1" thickBot="1" x14ac:dyDescent="0.3">
      <c r="A8" s="41" t="s">
        <v>82</v>
      </c>
      <c r="B8" s="42">
        <v>15</v>
      </c>
      <c r="C8" s="42">
        <v>55</v>
      </c>
      <c r="D8" s="273">
        <v>60</v>
      </c>
      <c r="E8" s="274">
        <v>43</v>
      </c>
      <c r="F8" s="166">
        <v>33</v>
      </c>
      <c r="G8" s="113">
        <f t="shared" si="0"/>
        <v>-23.255813953488371</v>
      </c>
    </row>
    <row r="9" spans="1:7" ht="20.25" customHeight="1" thickBot="1" x14ac:dyDescent="0.3">
      <c r="A9" s="41" t="s">
        <v>83</v>
      </c>
      <c r="B9" s="42">
        <v>766</v>
      </c>
      <c r="C9" s="42">
        <v>642</v>
      </c>
      <c r="D9" s="273">
        <v>653</v>
      </c>
      <c r="E9" s="274">
        <v>439</v>
      </c>
      <c r="F9" s="166">
        <v>375</v>
      </c>
      <c r="G9" s="113">
        <f t="shared" si="0"/>
        <v>-14.578587699316628</v>
      </c>
    </row>
    <row r="10" spans="1:7" ht="22.5" customHeight="1" thickBot="1" x14ac:dyDescent="0.3">
      <c r="A10" s="41" t="s">
        <v>84</v>
      </c>
      <c r="B10" s="42">
        <v>364</v>
      </c>
      <c r="C10" s="42">
        <v>490</v>
      </c>
      <c r="D10" s="273">
        <v>518</v>
      </c>
      <c r="E10" s="274">
        <v>310</v>
      </c>
      <c r="F10" s="166">
        <v>344</v>
      </c>
      <c r="G10" s="113">
        <f t="shared" si="0"/>
        <v>10.967741935483872</v>
      </c>
    </row>
    <row r="11" spans="1:7" ht="30" customHeight="1" thickBot="1" x14ac:dyDescent="0.3">
      <c r="A11" s="41" t="s">
        <v>85</v>
      </c>
      <c r="B11" s="42">
        <v>213</v>
      </c>
      <c r="C11" s="42">
        <v>368</v>
      </c>
      <c r="D11" s="273">
        <v>404</v>
      </c>
      <c r="E11" s="274">
        <v>213</v>
      </c>
      <c r="F11" s="166">
        <v>245</v>
      </c>
      <c r="G11" s="113">
        <f t="shared" si="0"/>
        <v>15.02347417840376</v>
      </c>
    </row>
    <row r="12" spans="1:7" ht="33.75" customHeight="1" thickBot="1" x14ac:dyDescent="0.3">
      <c r="A12" s="41" t="s">
        <v>86</v>
      </c>
      <c r="B12" s="42">
        <v>231</v>
      </c>
      <c r="C12" s="42">
        <v>319</v>
      </c>
      <c r="D12" s="273">
        <v>297</v>
      </c>
      <c r="E12" s="274">
        <v>171</v>
      </c>
      <c r="F12" s="166">
        <v>145</v>
      </c>
      <c r="G12" s="113">
        <f t="shared" si="0"/>
        <v>-15.204678362573105</v>
      </c>
    </row>
    <row r="13" spans="1:7" ht="21" customHeight="1" thickBot="1" x14ac:dyDescent="0.3">
      <c r="A13" s="41" t="s">
        <v>87</v>
      </c>
      <c r="B13" s="42">
        <v>29</v>
      </c>
      <c r="C13" s="42">
        <v>48</v>
      </c>
      <c r="D13" s="273">
        <v>97</v>
      </c>
      <c r="E13" s="274">
        <v>48</v>
      </c>
      <c r="F13" s="166">
        <v>53</v>
      </c>
      <c r="G13" s="113">
        <f t="shared" si="0"/>
        <v>10.416666666666671</v>
      </c>
    </row>
    <row r="14" spans="1:7" ht="45" customHeight="1" thickBot="1" x14ac:dyDescent="0.3">
      <c r="A14" s="41" t="s">
        <v>88</v>
      </c>
      <c r="B14" s="42">
        <v>6</v>
      </c>
      <c r="C14" s="42">
        <v>12</v>
      </c>
      <c r="D14" s="273">
        <v>12</v>
      </c>
      <c r="E14" s="274">
        <v>5</v>
      </c>
      <c r="F14" s="166">
        <v>3</v>
      </c>
      <c r="G14" s="113">
        <f t="shared" si="0"/>
        <v>-40</v>
      </c>
    </row>
    <row r="15" spans="1:7" ht="28.5" customHeight="1" thickBot="1" x14ac:dyDescent="0.3">
      <c r="A15" s="41" t="s">
        <v>7</v>
      </c>
      <c r="B15" s="43">
        <v>0</v>
      </c>
      <c r="C15" s="42">
        <v>9</v>
      </c>
      <c r="D15" s="273">
        <v>10</v>
      </c>
      <c r="E15" s="274">
        <v>3</v>
      </c>
      <c r="F15" s="166">
        <v>3</v>
      </c>
      <c r="G15" s="113">
        <f>(F15*100)/E15-100</f>
        <v>0</v>
      </c>
    </row>
    <row r="16" spans="1:7" x14ac:dyDescent="0.25">
      <c r="G16" s="115"/>
    </row>
    <row r="17" spans="1:9" x14ac:dyDescent="0.25">
      <c r="G17" s="115"/>
    </row>
    <row r="19" spans="1:9" x14ac:dyDescent="0.25">
      <c r="A19" s="430">
        <v>21</v>
      </c>
      <c r="B19" s="430"/>
      <c r="C19" s="430"/>
      <c r="D19" s="430"/>
      <c r="E19" s="430"/>
      <c r="F19" s="430"/>
      <c r="G19" s="430"/>
      <c r="H19" s="430"/>
      <c r="I19" s="430"/>
    </row>
  </sheetData>
  <customSheetViews>
    <customSheetView guid="{DAED5F8A-1D0F-4FEC-9F91-AE1C92AB4224}">
      <selection sqref="A1:F15"/>
      <pageMargins left="0.7" right="0.7" top="0.75" bottom="0.75" header="0.3" footer="0.3"/>
    </customSheetView>
  </customSheetViews>
  <mergeCells count="7">
    <mergeCell ref="A19:I19"/>
    <mergeCell ref="F4:F5"/>
    <mergeCell ref="A4:A5"/>
    <mergeCell ref="B4:B5"/>
    <mergeCell ref="C4:C5"/>
    <mergeCell ref="E4:E5"/>
    <mergeCell ref="D4:D5"/>
  </mergeCells>
  <pageMargins left="0.70866141732283461" right="0.70866141732283461" top="0.43307086614173229" bottom="0.74803149606299213" header="0.31496062992125984" footer="0.31496062992125984"/>
  <pageSetup paperSize="9" scale="91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C00000"/>
  </sheetPr>
  <dimension ref="A1:I19"/>
  <sheetViews>
    <sheetView view="pageLayout" zoomScaleNormal="100" zoomScaleSheetLayoutView="100" workbookViewId="0">
      <selection activeCell="F15" sqref="F15"/>
    </sheetView>
  </sheetViews>
  <sheetFormatPr defaultRowHeight="15" x14ac:dyDescent="0.25"/>
  <cols>
    <col min="1" max="1" width="23.7109375" customWidth="1"/>
    <col min="2" max="3" width="7" customWidth="1"/>
    <col min="4" max="5" width="8" customWidth="1"/>
    <col min="6" max="6" width="7.42578125" customWidth="1"/>
    <col min="7" max="7" width="7.5703125" customWidth="1"/>
  </cols>
  <sheetData>
    <row r="1" spans="1:7" ht="15.75" x14ac:dyDescent="0.25">
      <c r="A1" s="37" t="s">
        <v>94</v>
      </c>
    </row>
    <row r="2" spans="1:7" ht="15.75" thickBot="1" x14ac:dyDescent="0.3">
      <c r="A2" s="46"/>
    </row>
    <row r="3" spans="1:7" ht="15" customHeight="1" x14ac:dyDescent="0.25">
      <c r="A3" s="490" t="s">
        <v>3</v>
      </c>
      <c r="B3" s="460">
        <v>2013</v>
      </c>
      <c r="C3" s="460">
        <v>2014</v>
      </c>
      <c r="D3" s="488">
        <v>2015</v>
      </c>
      <c r="E3" s="462" t="s">
        <v>147</v>
      </c>
      <c r="F3" s="464" t="s">
        <v>232</v>
      </c>
      <c r="G3" s="39" t="s">
        <v>79</v>
      </c>
    </row>
    <row r="4" spans="1:7" ht="15.75" thickBot="1" x14ac:dyDescent="0.3">
      <c r="A4" s="491"/>
      <c r="B4" s="461"/>
      <c r="C4" s="461"/>
      <c r="D4" s="495"/>
      <c r="E4" s="494"/>
      <c r="F4" s="493"/>
      <c r="G4" s="123" t="s">
        <v>46</v>
      </c>
    </row>
    <row r="5" spans="1:7" ht="30" customHeight="1" thickBot="1" x14ac:dyDescent="0.3">
      <c r="A5" s="41" t="s">
        <v>80</v>
      </c>
      <c r="B5" s="42">
        <v>19524</v>
      </c>
      <c r="C5" s="42">
        <v>21497</v>
      </c>
      <c r="D5" s="273">
        <v>22138</v>
      </c>
      <c r="E5" s="274">
        <v>14660</v>
      </c>
      <c r="F5" s="166">
        <v>16807</v>
      </c>
      <c r="G5" s="137">
        <f>(F5*100)/E5-100</f>
        <v>14.645293315143249</v>
      </c>
    </row>
    <row r="6" spans="1:7" ht="21.75" customHeight="1" thickBot="1" x14ac:dyDescent="0.3">
      <c r="A6" s="41" t="s">
        <v>81</v>
      </c>
      <c r="B6" s="42">
        <v>1139</v>
      </c>
      <c r="C6" s="42">
        <v>1495</v>
      </c>
      <c r="D6" s="273">
        <v>1569</v>
      </c>
      <c r="E6" s="274">
        <v>1129</v>
      </c>
      <c r="F6" s="166">
        <v>1343</v>
      </c>
      <c r="G6" s="137">
        <f t="shared" ref="G6:G14" si="0">(F6*100)/E6-100</f>
        <v>18.954827280779455</v>
      </c>
    </row>
    <row r="7" spans="1:7" ht="35.25" customHeight="1" thickBot="1" x14ac:dyDescent="0.3">
      <c r="A7" s="41" t="s">
        <v>82</v>
      </c>
      <c r="B7" s="42">
        <v>1018</v>
      </c>
      <c r="C7" s="42">
        <v>1340</v>
      </c>
      <c r="D7" s="273">
        <v>1476</v>
      </c>
      <c r="E7" s="274">
        <v>916</v>
      </c>
      <c r="F7" s="166">
        <v>1167</v>
      </c>
      <c r="G7" s="137">
        <f t="shared" si="0"/>
        <v>27.401746724890828</v>
      </c>
    </row>
    <row r="8" spans="1:7" ht="21.75" customHeight="1" thickBot="1" x14ac:dyDescent="0.3">
      <c r="A8" s="41" t="s">
        <v>83</v>
      </c>
      <c r="B8" s="42">
        <v>8024</v>
      </c>
      <c r="C8" s="42">
        <v>7045</v>
      </c>
      <c r="D8" s="273">
        <v>6450</v>
      </c>
      <c r="E8" s="274">
        <v>4416</v>
      </c>
      <c r="F8" s="166">
        <v>4176</v>
      </c>
      <c r="G8" s="137">
        <f t="shared" si="0"/>
        <v>-5.4347826086956559</v>
      </c>
    </row>
    <row r="9" spans="1:7" ht="25.5" customHeight="1" thickBot="1" x14ac:dyDescent="0.3">
      <c r="A9" s="41" t="s">
        <v>84</v>
      </c>
      <c r="B9" s="42">
        <v>3266</v>
      </c>
      <c r="C9" s="42">
        <v>3636</v>
      </c>
      <c r="D9" s="273">
        <v>3819</v>
      </c>
      <c r="E9" s="274">
        <v>2365</v>
      </c>
      <c r="F9" s="166">
        <v>3049</v>
      </c>
      <c r="G9" s="137">
        <f t="shared" si="0"/>
        <v>28.921775898520082</v>
      </c>
    </row>
    <row r="10" spans="1:7" ht="32.25" customHeight="1" thickBot="1" x14ac:dyDescent="0.3">
      <c r="A10" s="41" t="s">
        <v>85</v>
      </c>
      <c r="B10" s="42">
        <v>2294</v>
      </c>
      <c r="C10" s="42">
        <v>2698</v>
      </c>
      <c r="D10" s="273">
        <v>3382</v>
      </c>
      <c r="E10" s="274">
        <v>1857</v>
      </c>
      <c r="F10" s="166">
        <v>2456</v>
      </c>
      <c r="G10" s="137">
        <f t="shared" si="0"/>
        <v>32.256327409800747</v>
      </c>
    </row>
    <row r="11" spans="1:7" ht="30.75" customHeight="1" thickBot="1" x14ac:dyDescent="0.3">
      <c r="A11" s="41" t="s">
        <v>86</v>
      </c>
      <c r="B11" s="42">
        <v>1008</v>
      </c>
      <c r="C11" s="42">
        <v>1213</v>
      </c>
      <c r="D11" s="273">
        <v>1397</v>
      </c>
      <c r="E11" s="274">
        <v>735</v>
      </c>
      <c r="F11" s="166">
        <v>846</v>
      </c>
      <c r="G11" s="137">
        <f t="shared" si="0"/>
        <v>15.102040816326536</v>
      </c>
    </row>
    <row r="12" spans="1:7" ht="24.75" customHeight="1" thickBot="1" x14ac:dyDescent="0.3">
      <c r="A12" s="41" t="s">
        <v>87</v>
      </c>
      <c r="B12" s="42">
        <v>595</v>
      </c>
      <c r="C12" s="42">
        <v>657</v>
      </c>
      <c r="D12" s="273">
        <v>846</v>
      </c>
      <c r="E12" s="274">
        <v>515</v>
      </c>
      <c r="F12" s="166">
        <v>627</v>
      </c>
      <c r="G12" s="137">
        <f t="shared" si="0"/>
        <v>21.747572815533985</v>
      </c>
    </row>
    <row r="13" spans="1:7" ht="46.5" customHeight="1" thickBot="1" x14ac:dyDescent="0.3">
      <c r="A13" s="41" t="s">
        <v>95</v>
      </c>
      <c r="B13" s="42">
        <v>169</v>
      </c>
      <c r="C13" s="42">
        <v>175</v>
      </c>
      <c r="D13" s="273">
        <v>195</v>
      </c>
      <c r="E13" s="274">
        <v>115</v>
      </c>
      <c r="F13" s="166">
        <v>122</v>
      </c>
      <c r="G13" s="137">
        <f t="shared" si="0"/>
        <v>6.0869565217391255</v>
      </c>
    </row>
    <row r="14" spans="1:7" ht="27.75" customHeight="1" thickBot="1" x14ac:dyDescent="0.3">
      <c r="A14" s="41" t="s">
        <v>7</v>
      </c>
      <c r="B14" s="42">
        <v>139</v>
      </c>
      <c r="C14" s="42">
        <v>160</v>
      </c>
      <c r="D14" s="273">
        <v>185</v>
      </c>
      <c r="E14" s="274">
        <v>108</v>
      </c>
      <c r="F14" s="166">
        <v>114</v>
      </c>
      <c r="G14" s="137">
        <f t="shared" si="0"/>
        <v>5.5555555555555571</v>
      </c>
    </row>
    <row r="15" spans="1:7" x14ac:dyDescent="0.25">
      <c r="G15" s="115"/>
    </row>
    <row r="19" spans="1:9" x14ac:dyDescent="0.25">
      <c r="A19" s="430">
        <v>22</v>
      </c>
      <c r="B19" s="430"/>
      <c r="C19" s="430"/>
      <c r="D19" s="430"/>
      <c r="E19" s="430"/>
      <c r="F19" s="430"/>
      <c r="G19" s="430"/>
      <c r="H19" s="430"/>
      <c r="I19" s="430"/>
    </row>
  </sheetData>
  <customSheetViews>
    <customSheetView guid="{DAED5F8A-1D0F-4FEC-9F91-AE1C92AB4224}">
      <selection sqref="A1:F14"/>
      <pageMargins left="0.7" right="0.7" top="0.75" bottom="0.75" header="0.3" footer="0.3"/>
    </customSheetView>
  </customSheetViews>
  <mergeCells count="7">
    <mergeCell ref="A19:I19"/>
    <mergeCell ref="F3:F4"/>
    <mergeCell ref="A3:A4"/>
    <mergeCell ref="B3:B4"/>
    <mergeCell ref="C3:C4"/>
    <mergeCell ref="E3:E4"/>
    <mergeCell ref="D3:D4"/>
  </mergeCells>
  <pageMargins left="0.70866141732283461" right="0.70866141732283461" top="0.43307086614173229" bottom="0.74803149606299213" header="0.31496062992125984" footer="0.31496062992125984"/>
  <pageSetup paperSize="9" scale="90" orientation="portrait" verticalDpi="0" r:id="rId1"/>
  <colBreaks count="1" manualBreakCount="1">
    <brk id="9" max="42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C00000"/>
  </sheetPr>
  <dimension ref="A1:I17"/>
  <sheetViews>
    <sheetView showWhiteSpace="0" view="pageLayout" zoomScaleNormal="100" zoomScaleSheetLayoutView="115" workbookViewId="0">
      <selection activeCell="E13" sqref="E13"/>
    </sheetView>
  </sheetViews>
  <sheetFormatPr defaultRowHeight="15" x14ac:dyDescent="0.25"/>
  <cols>
    <col min="1" max="1" width="23.140625" customWidth="1"/>
  </cols>
  <sheetData>
    <row r="1" spans="1:9" x14ac:dyDescent="0.25">
      <c r="A1" s="47" t="s">
        <v>96</v>
      </c>
    </row>
    <row r="2" spans="1:9" ht="9.75" customHeight="1" thickBot="1" x14ac:dyDescent="0.3">
      <c r="A2" s="48"/>
    </row>
    <row r="3" spans="1:9" ht="31.5" customHeight="1" thickBot="1" x14ac:dyDescent="0.3">
      <c r="A3" s="81" t="s">
        <v>3</v>
      </c>
      <c r="B3" s="49">
        <v>2013</v>
      </c>
      <c r="C3" s="49">
        <v>2014</v>
      </c>
      <c r="D3" s="49">
        <v>2015</v>
      </c>
      <c r="E3" s="277" t="s">
        <v>147</v>
      </c>
      <c r="F3" s="167" t="s">
        <v>232</v>
      </c>
      <c r="G3" s="124" t="s">
        <v>97</v>
      </c>
    </row>
    <row r="4" spans="1:9" ht="42" customHeight="1" thickBot="1" x14ac:dyDescent="0.3">
      <c r="A4" s="50" t="s">
        <v>98</v>
      </c>
      <c r="B4" s="42">
        <v>445</v>
      </c>
      <c r="C4" s="51">
        <v>428</v>
      </c>
      <c r="D4" s="51">
        <v>487</v>
      </c>
      <c r="E4" s="318">
        <v>251</v>
      </c>
      <c r="F4" s="168">
        <v>199</v>
      </c>
      <c r="G4" s="137">
        <f>(F4*100)/E4-100</f>
        <v>-20.717131474103581</v>
      </c>
    </row>
    <row r="5" spans="1:9" ht="25.5" customHeight="1" thickBot="1" x14ac:dyDescent="0.3">
      <c r="A5" s="41" t="s">
        <v>67</v>
      </c>
      <c r="B5" s="52">
        <v>5301</v>
      </c>
      <c r="C5" s="52">
        <v>5465</v>
      </c>
      <c r="D5" s="275">
        <v>5859</v>
      </c>
      <c r="E5" s="319">
        <v>3895</v>
      </c>
      <c r="F5" s="169">
        <v>4364</v>
      </c>
      <c r="G5" s="140">
        <f t="shared" ref="G5:G12" si="0">(F5*100)/E5-100</f>
        <v>12.041078305519903</v>
      </c>
    </row>
    <row r="6" spans="1:9" ht="22.5" customHeight="1" thickBot="1" x14ac:dyDescent="0.3">
      <c r="A6" s="41" t="s">
        <v>91</v>
      </c>
      <c r="B6" s="52">
        <v>555</v>
      </c>
      <c r="C6" s="52">
        <v>601</v>
      </c>
      <c r="D6" s="275">
        <v>587</v>
      </c>
      <c r="E6" s="319">
        <v>448</v>
      </c>
      <c r="F6" s="169">
        <v>485</v>
      </c>
      <c r="G6" s="140">
        <f t="shared" si="0"/>
        <v>8.2589285714285694</v>
      </c>
    </row>
    <row r="7" spans="1:9" ht="30.75" customHeight="1" thickBot="1" x14ac:dyDescent="0.3">
      <c r="A7" s="50" t="s">
        <v>69</v>
      </c>
      <c r="B7" s="51">
        <v>1003</v>
      </c>
      <c r="C7" s="51">
        <v>967</v>
      </c>
      <c r="D7" s="276">
        <v>992</v>
      </c>
      <c r="E7" s="318">
        <v>749</v>
      </c>
      <c r="F7" s="168">
        <v>920</v>
      </c>
      <c r="G7" s="137">
        <f t="shared" si="0"/>
        <v>22.830440587449928</v>
      </c>
    </row>
    <row r="8" spans="1:9" ht="46.5" customHeight="1" thickBot="1" x14ac:dyDescent="0.3">
      <c r="A8" s="50" t="s">
        <v>99</v>
      </c>
      <c r="B8" s="51">
        <v>919</v>
      </c>
      <c r="C8" s="51">
        <v>903</v>
      </c>
      <c r="D8" s="276">
        <v>1083</v>
      </c>
      <c r="E8" s="318">
        <v>724</v>
      </c>
      <c r="F8" s="168">
        <v>783</v>
      </c>
      <c r="G8" s="137">
        <f t="shared" si="0"/>
        <v>8.1491712707182273</v>
      </c>
    </row>
    <row r="9" spans="1:9" ht="45" customHeight="1" thickBot="1" x14ac:dyDescent="0.3">
      <c r="A9" s="50" t="s">
        <v>100</v>
      </c>
      <c r="B9" s="51">
        <v>273</v>
      </c>
      <c r="C9" s="51">
        <v>198</v>
      </c>
      <c r="D9" s="276">
        <v>196</v>
      </c>
      <c r="E9" s="318">
        <v>125</v>
      </c>
      <c r="F9" s="168">
        <v>129</v>
      </c>
      <c r="G9" s="137">
        <f t="shared" si="0"/>
        <v>3.2000000000000028</v>
      </c>
      <c r="H9" s="496"/>
      <c r="I9" s="457"/>
    </row>
    <row r="10" spans="1:9" ht="20.25" customHeight="1" thickBot="1" x14ac:dyDescent="0.3">
      <c r="A10" s="41" t="s">
        <v>87</v>
      </c>
      <c r="B10" s="52">
        <v>369</v>
      </c>
      <c r="C10" s="52">
        <v>432</v>
      </c>
      <c r="D10" s="275">
        <v>407</v>
      </c>
      <c r="E10" s="319">
        <v>290</v>
      </c>
      <c r="F10" s="169">
        <v>323</v>
      </c>
      <c r="G10" s="140">
        <f t="shared" si="0"/>
        <v>11.379310344827587</v>
      </c>
      <c r="H10" s="96"/>
      <c r="I10" s="149"/>
    </row>
    <row r="11" spans="1:9" ht="28.5" customHeight="1" thickBot="1" x14ac:dyDescent="0.3">
      <c r="A11" s="41" t="s">
        <v>101</v>
      </c>
      <c r="B11" s="52">
        <v>1174</v>
      </c>
      <c r="C11" s="52">
        <v>1282</v>
      </c>
      <c r="D11" s="275">
        <v>1228</v>
      </c>
      <c r="E11" s="319">
        <v>877</v>
      </c>
      <c r="F11" s="169">
        <v>930</v>
      </c>
      <c r="G11" s="140">
        <f t="shared" si="0"/>
        <v>6.0433295324971539</v>
      </c>
    </row>
    <row r="12" spans="1:9" ht="33.75" customHeight="1" thickBot="1" x14ac:dyDescent="0.3">
      <c r="A12" s="50" t="s">
        <v>7</v>
      </c>
      <c r="B12" s="51">
        <v>93</v>
      </c>
      <c r="C12" s="51">
        <v>107</v>
      </c>
      <c r="D12" s="276">
        <v>95</v>
      </c>
      <c r="E12" s="318">
        <v>61</v>
      </c>
      <c r="F12" s="168">
        <v>44</v>
      </c>
      <c r="G12" s="137">
        <f t="shared" si="0"/>
        <v>-27.868852459016395</v>
      </c>
      <c r="H12" s="96"/>
    </row>
    <row r="17" spans="1:9" x14ac:dyDescent="0.25">
      <c r="A17" s="430">
        <v>23</v>
      </c>
      <c r="B17" s="430"/>
      <c r="C17" s="430"/>
      <c r="D17" s="430"/>
      <c r="E17" s="430"/>
      <c r="F17" s="430"/>
      <c r="G17" s="430"/>
      <c r="H17" s="430"/>
      <c r="I17" s="430"/>
    </row>
  </sheetData>
  <customSheetViews>
    <customSheetView guid="{DAED5F8A-1D0F-4FEC-9F91-AE1C92AB4224}">
      <selection sqref="A1:F12"/>
      <pageMargins left="0.7" right="0.7" top="0.75" bottom="0.75" header="0.3" footer="0.3"/>
    </customSheetView>
  </customSheetViews>
  <mergeCells count="2">
    <mergeCell ref="H9:I9"/>
    <mergeCell ref="A17:I17"/>
  </mergeCells>
  <pageMargins left="0.70866141732283461" right="0.70866141732283461" top="0.43307086614173229" bottom="0.74803149606299213" header="0.31496062992125984" footer="0.31496062992125984"/>
  <pageSetup paperSize="9" scale="90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C00000"/>
  </sheetPr>
  <dimension ref="A1:I24"/>
  <sheetViews>
    <sheetView view="pageLayout" zoomScaleNormal="100" zoomScaleSheetLayoutView="115" workbookViewId="0">
      <selection activeCell="G12" sqref="G12"/>
    </sheetView>
  </sheetViews>
  <sheetFormatPr defaultRowHeight="15" x14ac:dyDescent="0.25"/>
  <cols>
    <col min="1" max="1" width="24.140625" customWidth="1"/>
    <col min="2" max="2" width="7" customWidth="1"/>
    <col min="3" max="3" width="6.85546875" customWidth="1"/>
    <col min="4" max="4" width="7.5703125" customWidth="1"/>
    <col min="5" max="5" width="7.85546875" customWidth="1"/>
    <col min="6" max="6" width="8.140625" customWidth="1"/>
    <col min="7" max="7" width="8" customWidth="1"/>
  </cols>
  <sheetData>
    <row r="1" spans="1:9" x14ac:dyDescent="0.25">
      <c r="A1" s="47" t="s">
        <v>112</v>
      </c>
    </row>
    <row r="2" spans="1:9" x14ac:dyDescent="0.25">
      <c r="A2" s="59"/>
    </row>
    <row r="3" spans="1:9" ht="15.75" thickBot="1" x14ac:dyDescent="0.3">
      <c r="A3" s="59"/>
    </row>
    <row r="4" spans="1:9" ht="31.5" customHeight="1" thickBot="1" x14ac:dyDescent="0.3">
      <c r="A4" s="61" t="s">
        <v>3</v>
      </c>
      <c r="B4" s="2">
        <v>2013</v>
      </c>
      <c r="C4" s="2">
        <v>2014</v>
      </c>
      <c r="D4" s="247">
        <v>2015</v>
      </c>
      <c r="E4" s="249" t="s">
        <v>147</v>
      </c>
      <c r="F4" s="160" t="s">
        <v>232</v>
      </c>
      <c r="G4" s="125" t="s">
        <v>32</v>
      </c>
    </row>
    <row r="5" spans="1:9" ht="21" customHeight="1" thickBot="1" x14ac:dyDescent="0.3">
      <c r="A5" s="3" t="s">
        <v>92</v>
      </c>
      <c r="B5" s="16">
        <v>151</v>
      </c>
      <c r="C5" s="16">
        <v>140</v>
      </c>
      <c r="D5" s="296">
        <v>105</v>
      </c>
      <c r="E5" s="266">
        <v>67</v>
      </c>
      <c r="F5" s="162">
        <v>60</v>
      </c>
      <c r="G5" s="113">
        <f>(F5*100)/E5-100</f>
        <v>-10.447761194029852</v>
      </c>
    </row>
    <row r="6" spans="1:9" ht="30.75" customHeight="1" thickBot="1" x14ac:dyDescent="0.3">
      <c r="A6" s="4" t="s">
        <v>113</v>
      </c>
      <c r="B6" s="16">
        <v>68</v>
      </c>
      <c r="C6" s="16">
        <v>107</v>
      </c>
      <c r="D6" s="296">
        <v>110</v>
      </c>
      <c r="E6" s="266">
        <v>68</v>
      </c>
      <c r="F6" s="162">
        <v>32</v>
      </c>
      <c r="G6" s="113">
        <f>(F6*100)/E6-100</f>
        <v>-52.941176470588232</v>
      </c>
    </row>
    <row r="7" spans="1:9" ht="45" customHeight="1" thickBot="1" x14ac:dyDescent="0.3">
      <c r="A7" s="5" t="s">
        <v>114</v>
      </c>
      <c r="B7" s="16">
        <v>41</v>
      </c>
      <c r="C7" s="16">
        <v>31</v>
      </c>
      <c r="D7" s="296">
        <v>2</v>
      </c>
      <c r="E7" s="266">
        <v>1</v>
      </c>
      <c r="F7" s="162">
        <v>0</v>
      </c>
      <c r="G7" s="113">
        <f>(F7*100)/E7-100</f>
        <v>-100</v>
      </c>
    </row>
    <row r="8" spans="1:9" ht="30" customHeight="1" thickBot="1" x14ac:dyDescent="0.3">
      <c r="A8" s="497" t="s">
        <v>146</v>
      </c>
      <c r="B8" s="16">
        <v>109</v>
      </c>
      <c r="C8" s="16">
        <v>138</v>
      </c>
      <c r="D8" s="280">
        <v>112</v>
      </c>
      <c r="E8" s="266">
        <v>69</v>
      </c>
      <c r="F8" s="162">
        <v>39</v>
      </c>
      <c r="G8" s="113">
        <f>(F8*100)/E8-100</f>
        <v>-43.478260869565219</v>
      </c>
    </row>
    <row r="9" spans="1:9" ht="20.25" customHeight="1" thickBot="1" x14ac:dyDescent="0.3">
      <c r="A9" s="498"/>
      <c r="B9" s="62">
        <v>0.78400000000000003</v>
      </c>
      <c r="C9" s="62">
        <v>0.89</v>
      </c>
      <c r="D9" s="282">
        <v>0.96</v>
      </c>
      <c r="E9" s="284">
        <v>0.96</v>
      </c>
      <c r="F9" s="170">
        <v>0.82</v>
      </c>
      <c r="G9" s="113">
        <v>-14</v>
      </c>
    </row>
    <row r="12" spans="1:9" x14ac:dyDescent="0.25">
      <c r="H12" s="417"/>
      <c r="I12" s="417"/>
    </row>
    <row r="13" spans="1:9" x14ac:dyDescent="0.25">
      <c r="H13" s="439"/>
      <c r="I13" s="439"/>
    </row>
    <row r="15" spans="1:9" ht="17.25" customHeight="1" x14ac:dyDescent="0.25"/>
    <row r="16" spans="1:9" ht="3" hidden="1" customHeight="1" x14ac:dyDescent="0.25"/>
    <row r="17" spans="1:9" ht="25.5" customHeight="1" x14ac:dyDescent="0.25">
      <c r="H17" s="439"/>
      <c r="I17" s="439"/>
    </row>
    <row r="20" spans="1:9" x14ac:dyDescent="0.25">
      <c r="A20" s="430"/>
      <c r="B20" s="430"/>
      <c r="C20" s="430"/>
      <c r="D20" s="430"/>
      <c r="E20" s="430"/>
      <c r="F20" s="430"/>
      <c r="G20" s="430"/>
      <c r="H20" s="430"/>
      <c r="I20" s="430"/>
    </row>
    <row r="23" spans="1:9" x14ac:dyDescent="0.25">
      <c r="H23" s="417"/>
      <c r="I23" s="417"/>
    </row>
    <row r="24" spans="1:9" x14ac:dyDescent="0.25">
      <c r="A24" s="430">
        <v>24</v>
      </c>
      <c r="B24" s="430"/>
      <c r="C24" s="430"/>
      <c r="D24" s="430"/>
      <c r="E24" s="430"/>
      <c r="F24" s="430"/>
      <c r="G24" s="430"/>
      <c r="H24" s="430"/>
      <c r="I24" s="430"/>
    </row>
  </sheetData>
  <customSheetViews>
    <customSheetView guid="{DAED5F8A-1D0F-4FEC-9F91-AE1C92AB4224}">
      <selection sqref="A1:F9"/>
      <pageMargins left="0.7" right="0.7" top="0.75" bottom="0.75" header="0.3" footer="0.3"/>
    </customSheetView>
  </customSheetViews>
  <mergeCells count="7">
    <mergeCell ref="A24:I24"/>
    <mergeCell ref="A8:A9"/>
    <mergeCell ref="H12:I12"/>
    <mergeCell ref="H23:I23"/>
    <mergeCell ref="H17:I17"/>
    <mergeCell ref="H13:I13"/>
    <mergeCell ref="A20:I20"/>
  </mergeCells>
  <pageMargins left="0.70866141732283461" right="0.70866141732283461" top="0.43307086614173229" bottom="0.74803149606299213" header="0.31496062992125984" footer="0.31496062992125984"/>
  <pageSetup paperSize="9" scale="89" orientation="portrait" verticalDpi="0" r:id="rId1"/>
  <colBreaks count="1" manualBreakCount="1">
    <brk id="9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27"/>
  <sheetViews>
    <sheetView showWhiteSpace="0" view="pageLayout" zoomScaleNormal="100" zoomScaleSheetLayoutView="130" workbookViewId="0">
      <selection activeCell="S10" sqref="S10"/>
    </sheetView>
  </sheetViews>
  <sheetFormatPr defaultColWidth="1.85546875" defaultRowHeight="15" x14ac:dyDescent="0.25"/>
  <cols>
    <col min="1" max="1" width="21.42578125" customWidth="1"/>
    <col min="2" max="2" width="5.28515625" customWidth="1"/>
    <col min="3" max="3" width="5" customWidth="1"/>
    <col min="4" max="4" width="6.42578125" customWidth="1"/>
    <col min="5" max="5" width="6.85546875" customWidth="1"/>
    <col min="6" max="6" width="5.42578125" customWidth="1"/>
    <col min="7" max="7" width="6.140625" customWidth="1"/>
    <col min="8" max="8" width="7" customWidth="1"/>
    <col min="9" max="9" width="6.85546875" customWidth="1"/>
    <col min="10" max="10" width="5.28515625" customWidth="1"/>
    <col min="11" max="11" width="6" customWidth="1"/>
    <col min="12" max="12" width="6.7109375" customWidth="1"/>
    <col min="13" max="13" width="6.28515625" customWidth="1"/>
    <col min="14" max="14" width="5" customWidth="1"/>
    <col min="15" max="15" width="5.5703125" customWidth="1"/>
    <col min="16" max="17" width="7" customWidth="1"/>
    <col min="18" max="18" width="4.85546875" customWidth="1"/>
  </cols>
  <sheetData>
    <row r="1" spans="1:17" ht="50.25" customHeight="1" x14ac:dyDescent="0.3">
      <c r="A1" s="351" t="s">
        <v>215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7" ht="33.75" customHeight="1" x14ac:dyDescent="0.25">
      <c r="A2" s="358" t="s">
        <v>202</v>
      </c>
      <c r="B2" s="349" t="s">
        <v>243</v>
      </c>
      <c r="C2" s="344"/>
      <c r="D2" s="344"/>
      <c r="E2" s="345"/>
      <c r="F2" s="349" t="s">
        <v>244</v>
      </c>
      <c r="G2" s="344"/>
      <c r="H2" s="344"/>
      <c r="I2" s="345"/>
      <c r="J2" s="343" t="s">
        <v>245</v>
      </c>
      <c r="K2" s="344"/>
      <c r="L2" s="344"/>
      <c r="M2" s="345"/>
      <c r="N2" s="343" t="s">
        <v>246</v>
      </c>
      <c r="O2" s="344"/>
      <c r="P2" s="344"/>
      <c r="Q2" s="345"/>
    </row>
    <row r="3" spans="1:17" ht="27" customHeight="1" x14ac:dyDescent="0.25">
      <c r="A3" s="359"/>
      <c r="B3" s="346">
        <v>2014</v>
      </c>
      <c r="C3" s="346">
        <v>2015</v>
      </c>
      <c r="D3" s="352" t="s">
        <v>203</v>
      </c>
      <c r="E3" s="355" t="s">
        <v>247</v>
      </c>
      <c r="F3" s="325"/>
      <c r="G3" s="325"/>
      <c r="H3" s="352" t="s">
        <v>203</v>
      </c>
      <c r="I3" s="355" t="s">
        <v>247</v>
      </c>
      <c r="J3" s="325"/>
      <c r="K3" s="325"/>
      <c r="L3" s="352" t="s">
        <v>203</v>
      </c>
      <c r="M3" s="355" t="s">
        <v>247</v>
      </c>
      <c r="N3" s="325"/>
      <c r="O3" s="325"/>
      <c r="P3" s="352" t="s">
        <v>203</v>
      </c>
      <c r="Q3" s="355" t="s">
        <v>247</v>
      </c>
    </row>
    <row r="4" spans="1:17" ht="15" customHeight="1" x14ac:dyDescent="0.25">
      <c r="A4" s="359"/>
      <c r="B4" s="347"/>
      <c r="C4" s="347"/>
      <c r="D4" s="353"/>
      <c r="E4" s="356"/>
      <c r="F4" s="333">
        <v>2014</v>
      </c>
      <c r="G4" s="333">
        <v>2015</v>
      </c>
      <c r="H4" s="353"/>
      <c r="I4" s="356"/>
      <c r="J4" s="333">
        <v>2014</v>
      </c>
      <c r="K4" s="333">
        <v>2015</v>
      </c>
      <c r="L4" s="353"/>
      <c r="M4" s="356"/>
      <c r="N4" s="333">
        <v>2014</v>
      </c>
      <c r="O4" s="333">
        <v>2015</v>
      </c>
      <c r="P4" s="353"/>
      <c r="Q4" s="356"/>
    </row>
    <row r="5" spans="1:17" ht="36" customHeight="1" x14ac:dyDescent="0.25">
      <c r="A5" s="360"/>
      <c r="B5" s="348"/>
      <c r="C5" s="348"/>
      <c r="D5" s="354"/>
      <c r="E5" s="357"/>
      <c r="F5" s="334"/>
      <c r="G5" s="334"/>
      <c r="H5" s="354"/>
      <c r="I5" s="357"/>
      <c r="J5" s="334"/>
      <c r="K5" s="334"/>
      <c r="L5" s="354"/>
      <c r="M5" s="357"/>
      <c r="N5" s="334"/>
      <c r="O5" s="334"/>
      <c r="P5" s="354"/>
      <c r="Q5" s="357"/>
    </row>
    <row r="6" spans="1:17" ht="59.25" customHeight="1" x14ac:dyDescent="0.25">
      <c r="A6" s="326" t="s">
        <v>205</v>
      </c>
      <c r="B6" s="331">
        <v>3</v>
      </c>
      <c r="C6" s="331">
        <v>1</v>
      </c>
      <c r="D6" s="327">
        <v>1</v>
      </c>
      <c r="E6" s="328">
        <v>1</v>
      </c>
      <c r="F6" s="329">
        <v>0</v>
      </c>
      <c r="G6" s="329">
        <v>2</v>
      </c>
      <c r="H6" s="327">
        <v>1</v>
      </c>
      <c r="I6" s="328">
        <v>1</v>
      </c>
      <c r="J6" s="329"/>
      <c r="K6" s="329">
        <v>1</v>
      </c>
      <c r="L6" s="327"/>
      <c r="M6" s="328">
        <v>1</v>
      </c>
      <c r="N6" s="329">
        <v>1</v>
      </c>
      <c r="O6" s="329"/>
      <c r="P6" s="327">
        <v>0</v>
      </c>
      <c r="Q6" s="328">
        <v>0</v>
      </c>
    </row>
    <row r="7" spans="1:17" ht="45" customHeight="1" x14ac:dyDescent="0.25">
      <c r="A7" s="330" t="s">
        <v>206</v>
      </c>
      <c r="B7" s="332">
        <v>4</v>
      </c>
      <c r="C7" s="332">
        <v>9</v>
      </c>
      <c r="D7" s="327">
        <v>6</v>
      </c>
      <c r="E7" s="328">
        <v>6</v>
      </c>
      <c r="F7" s="329">
        <v>10</v>
      </c>
      <c r="G7" s="329">
        <v>9</v>
      </c>
      <c r="H7" s="327">
        <v>4</v>
      </c>
      <c r="I7" s="328">
        <v>3</v>
      </c>
      <c r="J7" s="329">
        <v>7</v>
      </c>
      <c r="K7" s="329">
        <v>3</v>
      </c>
      <c r="L7" s="327">
        <v>2</v>
      </c>
      <c r="M7" s="328"/>
      <c r="N7" s="329"/>
      <c r="O7" s="329"/>
      <c r="P7" s="327">
        <v>1</v>
      </c>
      <c r="Q7" s="328">
        <v>0</v>
      </c>
    </row>
    <row r="8" spans="1:17" ht="40.5" customHeight="1" x14ac:dyDescent="0.25">
      <c r="A8" s="330" t="s">
        <v>207</v>
      </c>
      <c r="B8" s="332">
        <v>11</v>
      </c>
      <c r="C8" s="332">
        <v>15</v>
      </c>
      <c r="D8" s="327">
        <v>11</v>
      </c>
      <c r="E8" s="328">
        <v>7</v>
      </c>
      <c r="F8" s="329">
        <v>7</v>
      </c>
      <c r="G8" s="329">
        <v>6</v>
      </c>
      <c r="H8" s="327"/>
      <c r="I8" s="328">
        <v>5</v>
      </c>
      <c r="J8" s="329">
        <v>6</v>
      </c>
      <c r="K8" s="329">
        <v>2</v>
      </c>
      <c r="L8" s="327">
        <v>2</v>
      </c>
      <c r="M8" s="328">
        <v>3</v>
      </c>
      <c r="N8" s="329">
        <v>25</v>
      </c>
      <c r="O8" s="329">
        <v>31</v>
      </c>
      <c r="P8" s="327">
        <v>17</v>
      </c>
      <c r="Q8" s="328">
        <v>21</v>
      </c>
    </row>
    <row r="9" spans="1:17" ht="59.25" customHeight="1" x14ac:dyDescent="0.25">
      <c r="A9" s="326" t="s">
        <v>208</v>
      </c>
      <c r="B9" s="331">
        <v>5</v>
      </c>
      <c r="C9" s="331">
        <v>7</v>
      </c>
      <c r="D9" s="327"/>
      <c r="E9" s="328"/>
      <c r="F9" s="329">
        <v>4</v>
      </c>
      <c r="G9" s="329">
        <v>5</v>
      </c>
      <c r="H9" s="327"/>
      <c r="I9" s="328"/>
      <c r="J9" s="329">
        <v>3</v>
      </c>
      <c r="K9" s="329">
        <v>3</v>
      </c>
      <c r="L9" s="327"/>
      <c r="M9" s="328"/>
      <c r="N9" s="329">
        <v>0</v>
      </c>
      <c r="O9" s="329">
        <v>0</v>
      </c>
      <c r="P9" s="327"/>
      <c r="Q9" s="328"/>
    </row>
    <row r="10" spans="1:17" ht="40.5" customHeight="1" x14ac:dyDescent="0.25">
      <c r="A10" s="330" t="s">
        <v>209</v>
      </c>
      <c r="B10" s="332">
        <v>69</v>
      </c>
      <c r="C10" s="332">
        <v>79</v>
      </c>
      <c r="D10" s="327"/>
      <c r="E10" s="328"/>
      <c r="F10" s="329">
        <v>29</v>
      </c>
      <c r="G10" s="329">
        <v>39</v>
      </c>
      <c r="H10" s="327"/>
      <c r="I10" s="328"/>
      <c r="J10" s="329">
        <v>10</v>
      </c>
      <c r="K10" s="329">
        <v>7</v>
      </c>
      <c r="L10" s="327"/>
      <c r="M10" s="328"/>
      <c r="N10" s="329">
        <v>37</v>
      </c>
      <c r="O10" s="329">
        <v>37</v>
      </c>
      <c r="P10" s="327"/>
      <c r="Q10" s="328"/>
    </row>
    <row r="11" spans="1:17" ht="50.25" customHeight="1" x14ac:dyDescent="0.25">
      <c r="A11" s="330" t="s">
        <v>210</v>
      </c>
      <c r="B11" s="332">
        <v>6</v>
      </c>
      <c r="C11" s="332">
        <v>6</v>
      </c>
      <c r="D11" s="327">
        <v>3</v>
      </c>
      <c r="E11" s="328">
        <v>6</v>
      </c>
      <c r="F11" s="329">
        <v>6</v>
      </c>
      <c r="G11" s="329">
        <v>5</v>
      </c>
      <c r="H11" s="327">
        <v>2</v>
      </c>
      <c r="I11" s="328">
        <v>4</v>
      </c>
      <c r="J11" s="329"/>
      <c r="K11" s="329"/>
      <c r="L11" s="327">
        <v>1</v>
      </c>
      <c r="M11" s="328"/>
      <c r="N11" s="329"/>
      <c r="O11" s="329"/>
      <c r="P11" s="327"/>
      <c r="Q11" s="328"/>
    </row>
    <row r="19" spans="1:12" x14ac:dyDescent="0.25">
      <c r="A19" s="350">
        <v>11</v>
      </c>
      <c r="B19" s="350"/>
      <c r="C19" s="350"/>
      <c r="D19" s="350"/>
      <c r="E19" s="350"/>
      <c r="F19" s="350"/>
      <c r="G19" s="350"/>
      <c r="H19" s="350"/>
      <c r="I19" s="350"/>
      <c r="J19" s="350"/>
      <c r="K19" s="350"/>
    </row>
    <row r="27" spans="1:12" x14ac:dyDescent="0.25">
      <c r="A27" s="350"/>
      <c r="B27" s="350"/>
      <c r="C27" s="350"/>
      <c r="D27" s="350"/>
      <c r="E27" s="350"/>
      <c r="F27" s="350"/>
      <c r="G27" s="350"/>
      <c r="H27" s="350"/>
      <c r="I27" s="350"/>
      <c r="J27" s="350"/>
      <c r="K27" s="350"/>
      <c r="L27" s="350"/>
    </row>
  </sheetData>
  <mergeCells count="18">
    <mergeCell ref="A27:L27"/>
    <mergeCell ref="A1:J1"/>
    <mergeCell ref="A19:K19"/>
    <mergeCell ref="D3:D5"/>
    <mergeCell ref="E3:E5"/>
    <mergeCell ref="H3:H5"/>
    <mergeCell ref="I3:I5"/>
    <mergeCell ref="L3:L5"/>
    <mergeCell ref="A2:A5"/>
    <mergeCell ref="N2:Q2"/>
    <mergeCell ref="B3:B5"/>
    <mergeCell ref="C3:C5"/>
    <mergeCell ref="B2:E2"/>
    <mergeCell ref="F2:I2"/>
    <mergeCell ref="J2:M2"/>
    <mergeCell ref="M3:M5"/>
    <mergeCell ref="P3:P5"/>
    <mergeCell ref="Q3:Q5"/>
  </mergeCells>
  <pageMargins left="0.70866141732283472" right="0.70866141732283472" top="0.74803149606299213" bottom="0.74803149606299213" header="0.31496062992125984" footer="0.31496062992125984"/>
  <pageSetup paperSize="9" scale="60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rgb="FFC00000"/>
  </sheetPr>
  <dimension ref="A1:T23"/>
  <sheetViews>
    <sheetView view="pageLayout" zoomScaleNormal="100" zoomScaleSheetLayoutView="100" workbookViewId="0">
      <selection activeCell="H11" sqref="H11"/>
    </sheetView>
  </sheetViews>
  <sheetFormatPr defaultRowHeight="15" x14ac:dyDescent="0.25"/>
  <cols>
    <col min="2" max="2" width="22.28515625" customWidth="1"/>
    <col min="3" max="3" width="8.7109375" customWidth="1"/>
    <col min="6" max="6" width="8.7109375" customWidth="1"/>
  </cols>
  <sheetData>
    <row r="1" spans="1:20" ht="15.75" x14ac:dyDescent="0.25">
      <c r="A1" s="37" t="s">
        <v>102</v>
      </c>
    </row>
    <row r="2" spans="1:20" ht="7.5" customHeight="1" thickBot="1" x14ac:dyDescent="0.3">
      <c r="A2" s="19"/>
    </row>
    <row r="3" spans="1:20" ht="25.5" customHeight="1" thickBot="1" x14ac:dyDescent="0.3">
      <c r="A3" s="526" t="s">
        <v>3</v>
      </c>
      <c r="B3" s="527"/>
      <c r="C3" s="53">
        <v>2014</v>
      </c>
      <c r="D3" s="285">
        <v>2015</v>
      </c>
      <c r="E3" s="291" t="s">
        <v>147</v>
      </c>
      <c r="F3" s="190" t="s">
        <v>232</v>
      </c>
      <c r="G3" s="54" t="s">
        <v>103</v>
      </c>
    </row>
    <row r="4" spans="1:20" ht="24.75" customHeight="1" thickBot="1" x14ac:dyDescent="0.3">
      <c r="A4" s="528" t="s">
        <v>104</v>
      </c>
      <c r="B4" s="529"/>
      <c r="C4" s="130">
        <v>5470</v>
      </c>
      <c r="D4" s="286">
        <v>5553</v>
      </c>
      <c r="E4" s="250">
        <v>2652</v>
      </c>
      <c r="F4" s="161">
        <v>2703</v>
      </c>
      <c r="G4" s="175">
        <f>(F4*100)/E4-100</f>
        <v>1.9230769230769198</v>
      </c>
    </row>
    <row r="5" spans="1:20" ht="29.25" customHeight="1" thickBot="1" x14ac:dyDescent="0.3">
      <c r="A5" s="55" t="s">
        <v>105</v>
      </c>
      <c r="B5" s="56" t="s">
        <v>106</v>
      </c>
      <c r="C5" s="130">
        <v>4025</v>
      </c>
      <c r="D5" s="286">
        <v>4009</v>
      </c>
      <c r="E5" s="250">
        <v>1767</v>
      </c>
      <c r="F5" s="161">
        <v>1948</v>
      </c>
      <c r="G5" s="175">
        <f t="shared" ref="G5:G11" si="0">(F5*100)/E5-100</f>
        <v>10.24335031126202</v>
      </c>
      <c r="T5" s="129"/>
    </row>
    <row r="6" spans="1:20" ht="45" customHeight="1" thickBot="1" x14ac:dyDescent="0.3">
      <c r="A6" s="57" t="s">
        <v>107</v>
      </c>
      <c r="B6" s="56" t="s">
        <v>108</v>
      </c>
      <c r="C6" s="130">
        <v>105</v>
      </c>
      <c r="D6" s="248" t="s">
        <v>233</v>
      </c>
      <c r="E6" s="250">
        <v>64</v>
      </c>
      <c r="F6" s="161">
        <v>63</v>
      </c>
      <c r="G6" s="175">
        <f t="shared" si="0"/>
        <v>-1.5625</v>
      </c>
    </row>
    <row r="7" spans="1:20" ht="42" customHeight="1" thickBot="1" x14ac:dyDescent="0.3">
      <c r="A7" s="530" t="s">
        <v>109</v>
      </c>
      <c r="B7" s="531"/>
      <c r="C7" s="131">
        <v>12</v>
      </c>
      <c r="D7" s="287">
        <v>9</v>
      </c>
      <c r="E7" s="292">
        <v>4</v>
      </c>
      <c r="F7" s="191">
        <v>8</v>
      </c>
      <c r="G7" s="175">
        <f t="shared" si="0"/>
        <v>100</v>
      </c>
    </row>
    <row r="8" spans="1:20" s="129" customFormat="1" ht="33.75" customHeight="1" thickBot="1" x14ac:dyDescent="0.3">
      <c r="A8" s="532" t="s">
        <v>187</v>
      </c>
      <c r="B8" s="532"/>
      <c r="C8" s="135">
        <v>29</v>
      </c>
      <c r="D8" s="288">
        <v>21</v>
      </c>
      <c r="E8" s="293">
        <v>12</v>
      </c>
      <c r="F8" s="158">
        <v>9</v>
      </c>
      <c r="G8" s="176">
        <f t="shared" si="0"/>
        <v>-25</v>
      </c>
    </row>
    <row r="9" spans="1:20" ht="30" customHeight="1" thickBot="1" x14ac:dyDescent="0.3">
      <c r="A9" s="524" t="s">
        <v>188</v>
      </c>
      <c r="B9" s="525"/>
      <c r="C9" s="132" t="s">
        <v>191</v>
      </c>
      <c r="D9" s="289" t="s">
        <v>234</v>
      </c>
      <c r="E9" s="294" t="s">
        <v>192</v>
      </c>
      <c r="F9" s="192" t="s">
        <v>238</v>
      </c>
      <c r="G9" s="175">
        <v>-50</v>
      </c>
    </row>
    <row r="10" spans="1:20" ht="36" customHeight="1" thickBot="1" x14ac:dyDescent="0.3">
      <c r="A10" s="524" t="s">
        <v>189</v>
      </c>
      <c r="B10" s="525"/>
      <c r="C10" s="130">
        <v>610</v>
      </c>
      <c r="D10" s="286">
        <v>728</v>
      </c>
      <c r="E10" s="250">
        <v>362</v>
      </c>
      <c r="F10" s="161">
        <v>339</v>
      </c>
      <c r="G10" s="175">
        <v>-6.8</v>
      </c>
      <c r="H10" s="503"/>
      <c r="I10" s="457"/>
    </row>
    <row r="11" spans="1:20" ht="35.25" customHeight="1" thickBot="1" x14ac:dyDescent="0.3">
      <c r="A11" s="524" t="s">
        <v>110</v>
      </c>
      <c r="B11" s="525"/>
      <c r="C11" s="130">
        <v>236</v>
      </c>
      <c r="D11" s="286">
        <v>273</v>
      </c>
      <c r="E11" s="250">
        <v>159</v>
      </c>
      <c r="F11" s="161">
        <v>95</v>
      </c>
      <c r="G11" s="175">
        <f t="shared" si="0"/>
        <v>-40.251572327044023</v>
      </c>
      <c r="H11" s="128"/>
      <c r="J11" s="181"/>
    </row>
    <row r="12" spans="1:20" ht="24.75" customHeight="1" thickBot="1" x14ac:dyDescent="0.3">
      <c r="A12" s="524" t="s">
        <v>111</v>
      </c>
      <c r="B12" s="525"/>
      <c r="C12" s="133" t="s">
        <v>239</v>
      </c>
      <c r="D12" s="290" t="s">
        <v>235</v>
      </c>
      <c r="E12" s="295" t="s">
        <v>193</v>
      </c>
      <c r="F12" s="193" t="s">
        <v>240</v>
      </c>
      <c r="G12" s="177">
        <v>-8.4</v>
      </c>
    </row>
    <row r="13" spans="1:20" x14ac:dyDescent="0.25">
      <c r="A13" s="504" t="s">
        <v>190</v>
      </c>
      <c r="B13" s="505"/>
      <c r="C13" s="510">
        <v>10</v>
      </c>
      <c r="D13" s="499">
        <v>7</v>
      </c>
      <c r="E13" s="513">
        <v>3</v>
      </c>
      <c r="F13" s="516">
        <v>3</v>
      </c>
      <c r="G13" s="519">
        <v>0</v>
      </c>
      <c r="J13" s="149"/>
    </row>
    <row r="14" spans="1:20" x14ac:dyDescent="0.25">
      <c r="A14" s="506"/>
      <c r="B14" s="507"/>
      <c r="C14" s="511"/>
      <c r="D14" s="500"/>
      <c r="E14" s="514"/>
      <c r="F14" s="517"/>
      <c r="G14" s="520"/>
      <c r="H14" s="105"/>
    </row>
    <row r="15" spans="1:20" ht="6" customHeight="1" thickBot="1" x14ac:dyDescent="0.3">
      <c r="A15" s="508"/>
      <c r="B15" s="509"/>
      <c r="C15" s="512"/>
      <c r="D15" s="501"/>
      <c r="E15" s="515"/>
      <c r="F15" s="518"/>
      <c r="G15" s="521"/>
      <c r="H15" s="105"/>
    </row>
    <row r="16" spans="1:20" x14ac:dyDescent="0.25">
      <c r="A16" s="504" t="s">
        <v>111</v>
      </c>
      <c r="B16" s="505"/>
      <c r="C16" s="510" t="s">
        <v>194</v>
      </c>
      <c r="D16" s="499" t="s">
        <v>236</v>
      </c>
      <c r="E16" s="513" t="s">
        <v>195</v>
      </c>
      <c r="F16" s="516" t="s">
        <v>195</v>
      </c>
      <c r="G16" s="522">
        <v>0</v>
      </c>
      <c r="H16" s="105"/>
      <c r="I16" s="134"/>
      <c r="J16" s="68"/>
    </row>
    <row r="17" spans="1:9" x14ac:dyDescent="0.25">
      <c r="A17" s="506"/>
      <c r="B17" s="507"/>
      <c r="C17" s="511"/>
      <c r="D17" s="500"/>
      <c r="E17" s="514"/>
      <c r="F17" s="517"/>
      <c r="G17" s="520"/>
      <c r="H17" s="105"/>
      <c r="I17" s="68"/>
    </row>
    <row r="18" spans="1:9" ht="4.5" customHeight="1" thickBot="1" x14ac:dyDescent="0.3">
      <c r="A18" s="508"/>
      <c r="B18" s="509"/>
      <c r="C18" s="512"/>
      <c r="D18" s="501"/>
      <c r="E18" s="515"/>
      <c r="F18" s="518"/>
      <c r="G18" s="523"/>
    </row>
    <row r="21" spans="1:9" x14ac:dyDescent="0.25">
      <c r="A21" s="502"/>
      <c r="B21" s="502"/>
      <c r="C21" s="502"/>
      <c r="D21" s="502"/>
      <c r="E21" s="502"/>
      <c r="F21" s="502"/>
      <c r="G21" s="502"/>
      <c r="H21" s="502"/>
    </row>
    <row r="22" spans="1:9" s="129" customFormat="1" x14ac:dyDescent="0.25"/>
    <row r="23" spans="1:9" x14ac:dyDescent="0.25">
      <c r="A23" s="502">
        <v>25</v>
      </c>
      <c r="B23" s="502"/>
      <c r="C23" s="502"/>
      <c r="D23" s="502"/>
      <c r="E23" s="502"/>
      <c r="F23" s="502"/>
      <c r="G23" s="502"/>
      <c r="H23" s="502"/>
    </row>
  </sheetData>
  <customSheetViews>
    <customSheetView guid="{DAED5F8A-1D0F-4FEC-9F91-AE1C92AB4224}">
      <selection sqref="A1:F13"/>
      <pageMargins left="0.7" right="0.7" top="0.75" bottom="0.75" header="0.3" footer="0.3"/>
    </customSheetView>
  </customSheetViews>
  <mergeCells count="23">
    <mergeCell ref="A16:B18"/>
    <mergeCell ref="C16:C18"/>
    <mergeCell ref="A3:B3"/>
    <mergeCell ref="A4:B4"/>
    <mergeCell ref="A7:B7"/>
    <mergeCell ref="A8:B8"/>
    <mergeCell ref="A9:B9"/>
    <mergeCell ref="D13:D15"/>
    <mergeCell ref="D16:D18"/>
    <mergeCell ref="A23:H23"/>
    <mergeCell ref="A21:H21"/>
    <mergeCell ref="H10:I10"/>
    <mergeCell ref="A13:B15"/>
    <mergeCell ref="C13:C15"/>
    <mergeCell ref="E13:E15"/>
    <mergeCell ref="F13:F15"/>
    <mergeCell ref="G13:G15"/>
    <mergeCell ref="E16:E18"/>
    <mergeCell ref="F16:F18"/>
    <mergeCell ref="G16:G18"/>
    <mergeCell ref="A10:B10"/>
    <mergeCell ref="A11:B11"/>
    <mergeCell ref="A12:B12"/>
  </mergeCells>
  <pageMargins left="0.70866141732283461" right="0.70866141732283461" top="0.43307086614173229" bottom="0.74803149606299213" header="0.31496062992125984" footer="0.31496062992125984"/>
  <pageSetup paperSize="9" scale="83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rgb="FFC00000"/>
  </sheetPr>
  <dimension ref="A1:I20"/>
  <sheetViews>
    <sheetView view="pageLayout" zoomScaleNormal="100" zoomScaleSheetLayoutView="130" workbookViewId="0">
      <selection activeCell="F13" sqref="F13"/>
    </sheetView>
  </sheetViews>
  <sheetFormatPr defaultRowHeight="15" x14ac:dyDescent="0.25"/>
  <cols>
    <col min="1" max="1" width="22.42578125" customWidth="1"/>
    <col min="2" max="2" width="7.85546875" customWidth="1"/>
    <col min="3" max="3" width="7.28515625" customWidth="1"/>
    <col min="4" max="4" width="7.5703125" customWidth="1"/>
    <col min="5" max="5" width="7.42578125" customWidth="1"/>
    <col min="6" max="6" width="7.85546875" customWidth="1"/>
    <col min="7" max="7" width="8.140625" customWidth="1"/>
  </cols>
  <sheetData>
    <row r="1" spans="1:9" ht="15.75" thickBot="1" x14ac:dyDescent="0.3">
      <c r="A1" s="47" t="s">
        <v>115</v>
      </c>
    </row>
    <row r="2" spans="1:9" ht="25.5" customHeight="1" thickBot="1" x14ac:dyDescent="0.3">
      <c r="A2" s="63" t="s">
        <v>3</v>
      </c>
      <c r="B2" s="2">
        <v>2013</v>
      </c>
      <c r="C2" s="2">
        <v>2014</v>
      </c>
      <c r="D2" s="247">
        <v>2015</v>
      </c>
      <c r="E2" s="249" t="s">
        <v>147</v>
      </c>
      <c r="F2" s="160" t="s">
        <v>232</v>
      </c>
      <c r="G2" s="2" t="s">
        <v>116</v>
      </c>
    </row>
    <row r="3" spans="1:9" ht="15.75" customHeight="1" thickBot="1" x14ac:dyDescent="0.3">
      <c r="A3" s="18" t="s">
        <v>117</v>
      </c>
      <c r="B3" s="16">
        <v>10727</v>
      </c>
      <c r="C3" s="16">
        <v>10495</v>
      </c>
      <c r="D3" s="280">
        <v>9930</v>
      </c>
      <c r="E3" s="266">
        <v>5804</v>
      </c>
      <c r="F3" s="162">
        <v>5248</v>
      </c>
      <c r="G3" s="113">
        <f>(F3*100)/E3-100</f>
        <v>-9.5796002756719503</v>
      </c>
    </row>
    <row r="4" spans="1:9" ht="24.75" customHeight="1" thickBot="1" x14ac:dyDescent="0.3">
      <c r="A4" s="5" t="s">
        <v>118</v>
      </c>
      <c r="B4" s="17">
        <v>10176</v>
      </c>
      <c r="C4" s="17">
        <v>8572</v>
      </c>
      <c r="D4" s="281">
        <v>9588</v>
      </c>
      <c r="E4" s="283">
        <v>5658</v>
      </c>
      <c r="F4" s="171">
        <v>5071</v>
      </c>
      <c r="G4" s="139">
        <f t="shared" ref="G4:G16" si="0">(F4*100)/E4-100</f>
        <v>-10.374690703428769</v>
      </c>
    </row>
    <row r="5" spans="1:9" ht="34.5" customHeight="1" thickBot="1" x14ac:dyDescent="0.3">
      <c r="A5" s="5" t="s">
        <v>119</v>
      </c>
      <c r="B5" s="17">
        <v>10679</v>
      </c>
      <c r="C5" s="17">
        <v>10479</v>
      </c>
      <c r="D5" s="281">
        <v>9891</v>
      </c>
      <c r="E5" s="283">
        <v>5777</v>
      </c>
      <c r="F5" s="323">
        <v>5235</v>
      </c>
      <c r="G5" s="139">
        <f t="shared" si="0"/>
        <v>-9.3820321966418589</v>
      </c>
    </row>
    <row r="6" spans="1:9" ht="28.5" customHeight="1" thickBot="1" x14ac:dyDescent="0.3">
      <c r="A6" s="5" t="s">
        <v>120</v>
      </c>
      <c r="B6" s="17">
        <v>86</v>
      </c>
      <c r="C6" s="17">
        <v>104</v>
      </c>
      <c r="D6" s="281">
        <v>110</v>
      </c>
      <c r="E6" s="283">
        <v>54</v>
      </c>
      <c r="F6" s="323">
        <v>54</v>
      </c>
      <c r="G6" s="139">
        <f t="shared" si="0"/>
        <v>0</v>
      </c>
    </row>
    <row r="7" spans="1:9" ht="20.25" customHeight="1" thickBot="1" x14ac:dyDescent="0.3">
      <c r="A7" s="5" t="s">
        <v>121</v>
      </c>
      <c r="B7" s="17">
        <v>122</v>
      </c>
      <c r="C7" s="17">
        <v>131</v>
      </c>
      <c r="D7" s="281">
        <v>123</v>
      </c>
      <c r="E7" s="283">
        <v>79</v>
      </c>
      <c r="F7" s="323">
        <v>83</v>
      </c>
      <c r="G7" s="139">
        <f t="shared" si="0"/>
        <v>5.0632911392405049</v>
      </c>
    </row>
    <row r="8" spans="1:9" ht="19.5" customHeight="1" thickBot="1" x14ac:dyDescent="0.3">
      <c r="A8" s="18" t="s">
        <v>101</v>
      </c>
      <c r="B8" s="16">
        <v>10179</v>
      </c>
      <c r="C8" s="16">
        <v>8827</v>
      </c>
      <c r="D8" s="280">
        <v>8438</v>
      </c>
      <c r="E8" s="266">
        <v>5648</v>
      </c>
      <c r="F8" s="162">
        <v>5268</v>
      </c>
      <c r="G8" s="113">
        <f t="shared" si="0"/>
        <v>-6.7280453257790356</v>
      </c>
    </row>
    <row r="9" spans="1:9" ht="18.75" customHeight="1" thickBot="1" x14ac:dyDescent="0.3">
      <c r="A9" s="5" t="s">
        <v>122</v>
      </c>
      <c r="B9" s="17">
        <v>144770</v>
      </c>
      <c r="C9" s="17">
        <v>87555</v>
      </c>
      <c r="D9" s="281">
        <v>121221</v>
      </c>
      <c r="E9" s="283">
        <v>77103</v>
      </c>
      <c r="F9" s="171">
        <v>90654</v>
      </c>
      <c r="G9" s="139">
        <f t="shared" si="0"/>
        <v>17.575191626784957</v>
      </c>
    </row>
    <row r="10" spans="1:9" ht="20.25" customHeight="1" thickBot="1" x14ac:dyDescent="0.3">
      <c r="A10" s="18" t="s">
        <v>54</v>
      </c>
      <c r="B10" s="16">
        <v>6732</v>
      </c>
      <c r="C10" s="16">
        <v>6267</v>
      </c>
      <c r="D10" s="280">
        <v>5903</v>
      </c>
      <c r="E10" s="266">
        <v>3510</v>
      </c>
      <c r="F10" s="162">
        <v>3304</v>
      </c>
      <c r="G10" s="113">
        <f t="shared" si="0"/>
        <v>-5.8689458689458718</v>
      </c>
    </row>
    <row r="11" spans="1:9" ht="19.5" customHeight="1" thickBot="1" x14ac:dyDescent="0.3">
      <c r="A11" s="5" t="s">
        <v>122</v>
      </c>
      <c r="B11" s="17">
        <v>131099</v>
      </c>
      <c r="C11" s="17">
        <v>77000</v>
      </c>
      <c r="D11" s="281">
        <v>106405</v>
      </c>
      <c r="E11" s="283">
        <v>63979</v>
      </c>
      <c r="F11" s="171">
        <v>79180</v>
      </c>
      <c r="G11" s="139">
        <f t="shared" si="0"/>
        <v>23.759358539520775</v>
      </c>
    </row>
    <row r="12" spans="1:9" ht="51.75" customHeight="1" thickBot="1" x14ac:dyDescent="0.3">
      <c r="A12" s="5" t="s">
        <v>114</v>
      </c>
      <c r="B12" s="17">
        <v>2343</v>
      </c>
      <c r="C12" s="17">
        <v>2479</v>
      </c>
      <c r="D12" s="281">
        <v>2020</v>
      </c>
      <c r="E12" s="283">
        <v>1095</v>
      </c>
      <c r="F12" s="171">
        <v>1047</v>
      </c>
      <c r="G12" s="139">
        <f t="shared" si="0"/>
        <v>-4.3835616438356197</v>
      </c>
    </row>
    <row r="13" spans="1:9" ht="18.75" customHeight="1" thickBot="1" x14ac:dyDescent="0.3">
      <c r="A13" s="5" t="s">
        <v>122</v>
      </c>
      <c r="B13" s="17">
        <v>4447</v>
      </c>
      <c r="C13" s="17">
        <v>3885</v>
      </c>
      <c r="D13" s="281">
        <v>3558</v>
      </c>
      <c r="E13" s="283">
        <v>943</v>
      </c>
      <c r="F13" s="171">
        <v>2643</v>
      </c>
      <c r="G13" s="139">
        <f t="shared" si="0"/>
        <v>180.27571580063625</v>
      </c>
      <c r="I13" s="181"/>
    </row>
    <row r="14" spans="1:9" ht="18" customHeight="1" thickBot="1" x14ac:dyDescent="0.3">
      <c r="A14" s="533" t="s">
        <v>123</v>
      </c>
      <c r="B14" s="16">
        <v>9075</v>
      </c>
      <c r="C14" s="16">
        <v>8746</v>
      </c>
      <c r="D14" s="280">
        <v>7961</v>
      </c>
      <c r="E14" s="266">
        <v>4605</v>
      </c>
      <c r="F14" s="321">
        <v>4351</v>
      </c>
      <c r="G14" s="113">
        <f t="shared" si="0"/>
        <v>-5.5157437567861081</v>
      </c>
    </row>
    <row r="15" spans="1:9" ht="15.75" thickBot="1" x14ac:dyDescent="0.3">
      <c r="A15" s="534"/>
      <c r="B15" s="62">
        <v>0.89200000000000002</v>
      </c>
      <c r="C15" s="62">
        <v>0.998</v>
      </c>
      <c r="D15" s="282">
        <v>0.99399999999999999</v>
      </c>
      <c r="E15" s="284">
        <v>0.998</v>
      </c>
      <c r="F15" s="322">
        <v>0.998</v>
      </c>
      <c r="G15" s="113">
        <f t="shared" si="0"/>
        <v>0</v>
      </c>
      <c r="H15" s="450"/>
      <c r="I15" s="439"/>
    </row>
    <row r="16" spans="1:9" ht="36.75" thickBot="1" x14ac:dyDescent="0.3">
      <c r="A16" s="18" t="s">
        <v>124</v>
      </c>
      <c r="B16" s="62">
        <v>0.57199999999999995</v>
      </c>
      <c r="C16" s="62">
        <v>0.44800000000000001</v>
      </c>
      <c r="D16" s="282">
        <v>0.56999999999999995</v>
      </c>
      <c r="E16" s="284">
        <v>0.52</v>
      </c>
      <c r="F16" s="322">
        <v>0.4</v>
      </c>
      <c r="G16" s="113">
        <f t="shared" si="0"/>
        <v>-23.07692307692308</v>
      </c>
      <c r="I16" s="149"/>
    </row>
    <row r="17" spans="1:9" x14ac:dyDescent="0.25">
      <c r="F17" s="129"/>
    </row>
    <row r="20" spans="1:9" x14ac:dyDescent="0.25">
      <c r="A20" s="430">
        <v>26</v>
      </c>
      <c r="B20" s="430"/>
      <c r="C20" s="430"/>
      <c r="D20" s="430"/>
      <c r="E20" s="430"/>
      <c r="F20" s="430"/>
      <c r="G20" s="430"/>
      <c r="H20" s="430"/>
      <c r="I20" s="430"/>
    </row>
  </sheetData>
  <customSheetViews>
    <customSheetView guid="{DAED5F8A-1D0F-4FEC-9F91-AE1C92AB4224}">
      <selection sqref="A1:F16"/>
      <pageMargins left="0.7" right="0.7" top="0.75" bottom="0.75" header="0.3" footer="0.3"/>
    </customSheetView>
  </customSheetViews>
  <mergeCells count="3">
    <mergeCell ref="A14:A15"/>
    <mergeCell ref="H15:I15"/>
    <mergeCell ref="A20:I20"/>
  </mergeCells>
  <pageMargins left="0.70866141732283461" right="0.70866141732283461" top="0.43307086614173229" bottom="0.74803149606299213" header="0.31496062992125984" footer="0.31496062992125984"/>
  <pageSetup paperSize="9" scale="91" orientation="portrait" verticalDpi="0" r:id="rId1"/>
  <colBreaks count="1" manualBreakCount="1">
    <brk id="9" max="43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C00000"/>
  </sheetPr>
  <dimension ref="A1:I16"/>
  <sheetViews>
    <sheetView view="pageLayout" zoomScaleNormal="100" zoomScaleSheetLayoutView="115" workbookViewId="0">
      <selection activeCell="F3" sqref="F3"/>
    </sheetView>
  </sheetViews>
  <sheetFormatPr defaultRowHeight="15" x14ac:dyDescent="0.25"/>
  <cols>
    <col min="1" max="1" width="21.85546875" customWidth="1"/>
    <col min="2" max="3" width="7" customWidth="1"/>
    <col min="4" max="4" width="7.28515625" customWidth="1"/>
    <col min="5" max="5" width="7.5703125" customWidth="1"/>
  </cols>
  <sheetData>
    <row r="1" spans="1:9" ht="14.25" customHeight="1" thickBot="1" x14ac:dyDescent="0.3">
      <c r="A1" s="47" t="s">
        <v>125</v>
      </c>
    </row>
    <row r="2" spans="1:9" ht="15.75" hidden="1" thickBot="1" x14ac:dyDescent="0.3">
      <c r="A2" s="64"/>
    </row>
    <row r="3" spans="1:9" ht="27" customHeight="1" thickBot="1" x14ac:dyDescent="0.3">
      <c r="A3" s="81" t="s">
        <v>3</v>
      </c>
      <c r="B3" s="49">
        <v>2013</v>
      </c>
      <c r="C3" s="49">
        <v>2014</v>
      </c>
      <c r="D3" s="279">
        <v>2015</v>
      </c>
      <c r="E3" s="277" t="s">
        <v>147</v>
      </c>
      <c r="F3" s="167" t="s">
        <v>232</v>
      </c>
      <c r="G3" s="49" t="s">
        <v>103</v>
      </c>
    </row>
    <row r="4" spans="1:9" ht="19.5" customHeight="1" thickBot="1" x14ac:dyDescent="0.3">
      <c r="A4" s="41" t="s">
        <v>126</v>
      </c>
      <c r="B4" s="42">
        <v>15864</v>
      </c>
      <c r="C4" s="42">
        <v>14264</v>
      </c>
      <c r="D4" s="278">
        <v>13342</v>
      </c>
      <c r="E4" s="274">
        <v>6497</v>
      </c>
      <c r="F4" s="166">
        <v>6497</v>
      </c>
      <c r="G4" s="113">
        <f>(F4*100)/E4-100</f>
        <v>0</v>
      </c>
    </row>
    <row r="5" spans="1:9" ht="21" customHeight="1" thickBot="1" x14ac:dyDescent="0.3">
      <c r="A5" s="41" t="s">
        <v>127</v>
      </c>
      <c r="B5" s="42">
        <v>5095</v>
      </c>
      <c r="C5" s="42">
        <v>3412</v>
      </c>
      <c r="D5" s="278">
        <v>3253</v>
      </c>
      <c r="E5" s="274">
        <v>1645</v>
      </c>
      <c r="F5" s="166">
        <v>1858</v>
      </c>
      <c r="G5" s="113">
        <f t="shared" ref="G5:G12" si="0">(F5*100)/E5-100</f>
        <v>12.948328267477208</v>
      </c>
    </row>
    <row r="6" spans="1:9" ht="42" customHeight="1" thickBot="1" x14ac:dyDescent="0.3">
      <c r="A6" s="41" t="s">
        <v>128</v>
      </c>
      <c r="B6" s="42">
        <v>9747</v>
      </c>
      <c r="C6" s="42">
        <v>8335</v>
      </c>
      <c r="D6" s="278">
        <v>7653</v>
      </c>
      <c r="E6" s="274">
        <v>3856</v>
      </c>
      <c r="F6" s="320">
        <v>3741</v>
      </c>
      <c r="G6" s="113">
        <f t="shared" si="0"/>
        <v>-2.9823651452282149</v>
      </c>
    </row>
    <row r="7" spans="1:9" ht="28.5" customHeight="1" thickBot="1" x14ac:dyDescent="0.3">
      <c r="A7" s="41" t="s">
        <v>129</v>
      </c>
      <c r="B7" s="42">
        <v>1791</v>
      </c>
      <c r="C7" s="42">
        <v>1687</v>
      </c>
      <c r="D7" s="278">
        <v>1432</v>
      </c>
      <c r="E7" s="274">
        <v>640</v>
      </c>
      <c r="F7" s="320">
        <v>803</v>
      </c>
      <c r="G7" s="113">
        <f t="shared" si="0"/>
        <v>25.46875</v>
      </c>
    </row>
    <row r="8" spans="1:9" ht="58.5" customHeight="1" thickBot="1" x14ac:dyDescent="0.3">
      <c r="A8" s="41" t="s">
        <v>130</v>
      </c>
      <c r="B8" s="42">
        <v>782</v>
      </c>
      <c r="C8" s="42">
        <v>657</v>
      </c>
      <c r="D8" s="278">
        <v>523</v>
      </c>
      <c r="E8" s="274">
        <v>292</v>
      </c>
      <c r="F8" s="320">
        <v>248</v>
      </c>
      <c r="G8" s="113">
        <f t="shared" si="0"/>
        <v>-15.06849315068493</v>
      </c>
    </row>
    <row r="9" spans="1:9" ht="56.25" customHeight="1" thickBot="1" x14ac:dyDescent="0.3">
      <c r="A9" s="41" t="s">
        <v>131</v>
      </c>
      <c r="B9" s="42">
        <v>188</v>
      </c>
      <c r="C9" s="42">
        <v>108</v>
      </c>
      <c r="D9" s="278">
        <v>107</v>
      </c>
      <c r="E9" s="274">
        <v>53</v>
      </c>
      <c r="F9" s="166">
        <v>48</v>
      </c>
      <c r="G9" s="113">
        <f t="shared" si="0"/>
        <v>-9.4339622641509493</v>
      </c>
    </row>
    <row r="10" spans="1:9" ht="41.25" customHeight="1" thickBot="1" x14ac:dyDescent="0.3">
      <c r="A10" s="41" t="s">
        <v>132</v>
      </c>
      <c r="B10" s="42">
        <v>495</v>
      </c>
      <c r="C10" s="42">
        <v>458</v>
      </c>
      <c r="D10" s="278">
        <v>337</v>
      </c>
      <c r="E10" s="274">
        <v>128</v>
      </c>
      <c r="F10" s="166">
        <v>161</v>
      </c>
      <c r="G10" s="113">
        <f t="shared" si="0"/>
        <v>25.78125</v>
      </c>
    </row>
    <row r="11" spans="1:9" ht="26.25" customHeight="1" thickBot="1" x14ac:dyDescent="0.3">
      <c r="A11" s="41" t="s">
        <v>133</v>
      </c>
      <c r="B11" s="42">
        <v>8566</v>
      </c>
      <c r="C11" s="42">
        <v>10022</v>
      </c>
      <c r="D11" s="278">
        <v>10359</v>
      </c>
      <c r="E11" s="274">
        <v>5740</v>
      </c>
      <c r="F11" s="166">
        <v>4949</v>
      </c>
      <c r="G11" s="113">
        <f t="shared" si="0"/>
        <v>-13.780487804878049</v>
      </c>
      <c r="H11" s="96"/>
      <c r="I11" s="154"/>
    </row>
    <row r="12" spans="1:9" ht="41.25" customHeight="1" thickBot="1" x14ac:dyDescent="0.3">
      <c r="A12" s="41" t="s">
        <v>134</v>
      </c>
      <c r="B12" s="42">
        <v>1736</v>
      </c>
      <c r="C12" s="42">
        <v>2704</v>
      </c>
      <c r="D12" s="278">
        <v>2818</v>
      </c>
      <c r="E12" s="274">
        <v>1351</v>
      </c>
      <c r="F12" s="166">
        <v>1295</v>
      </c>
      <c r="G12" s="113">
        <f t="shared" si="0"/>
        <v>-4.1450777202072544</v>
      </c>
      <c r="H12" s="503"/>
      <c r="I12" s="535"/>
    </row>
    <row r="13" spans="1:9" x14ac:dyDescent="0.25">
      <c r="I13" s="154"/>
    </row>
    <row r="14" spans="1:9" x14ac:dyDescent="0.25">
      <c r="H14" s="96"/>
    </row>
    <row r="15" spans="1:9" x14ac:dyDescent="0.25">
      <c r="H15" s="96"/>
    </row>
    <row r="16" spans="1:9" x14ac:dyDescent="0.25">
      <c r="A16" s="430">
        <v>27</v>
      </c>
      <c r="B16" s="430"/>
      <c r="C16" s="430"/>
      <c r="D16" s="430"/>
      <c r="E16" s="430"/>
      <c r="F16" s="430"/>
      <c r="G16" s="430"/>
      <c r="H16" s="430"/>
      <c r="I16" s="430"/>
    </row>
  </sheetData>
  <customSheetViews>
    <customSheetView guid="{DAED5F8A-1D0F-4FEC-9F91-AE1C92AB4224}">
      <selection sqref="A1:F12"/>
      <pageMargins left="0.7" right="0.7" top="0.75" bottom="0.75" header="0.3" footer="0.3"/>
    </customSheetView>
  </customSheetViews>
  <mergeCells count="2">
    <mergeCell ref="H12:I12"/>
    <mergeCell ref="A16:I16"/>
  </mergeCells>
  <pageMargins left="0.70866141732283461" right="0.70866141732283461" top="0.43307086614173229" bottom="0.74803149606299213" header="0.31496062992125984" footer="0.31496062992125984"/>
  <pageSetup paperSize="9" scale="91" orientation="portrait" verticalDpi="0" r:id="rId1"/>
  <colBreaks count="1" manualBreakCount="1">
    <brk id="9" max="3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rgb="FFC00000"/>
  </sheetPr>
  <dimension ref="A1:I20"/>
  <sheetViews>
    <sheetView view="pageLayout" zoomScaleNormal="100" zoomScaleSheetLayoutView="130" workbookViewId="0">
      <selection activeCell="D11" sqref="D11"/>
    </sheetView>
  </sheetViews>
  <sheetFormatPr defaultRowHeight="15" x14ac:dyDescent="0.25"/>
  <cols>
    <col min="1" max="1" width="21.7109375" customWidth="1"/>
    <col min="2" max="3" width="7.7109375" customWidth="1"/>
    <col min="4" max="5" width="7.85546875" customWidth="1"/>
    <col min="6" max="6" width="8.28515625" customWidth="1"/>
    <col min="7" max="7" width="7.5703125" customWidth="1"/>
  </cols>
  <sheetData>
    <row r="1" spans="1:9" ht="15.75" x14ac:dyDescent="0.25">
      <c r="A1" s="37" t="s">
        <v>135</v>
      </c>
    </row>
    <row r="2" spans="1:9" x14ac:dyDescent="0.25">
      <c r="A2" s="19"/>
    </row>
    <row r="3" spans="1:9" ht="15.75" thickBot="1" x14ac:dyDescent="0.3">
      <c r="A3" s="65"/>
    </row>
    <row r="4" spans="1:9" ht="29.25" thickBot="1" x14ac:dyDescent="0.3">
      <c r="A4" s="60" t="s">
        <v>3</v>
      </c>
      <c r="B4" s="49">
        <v>2013</v>
      </c>
      <c r="C4" s="49">
        <v>2014</v>
      </c>
      <c r="D4" s="49">
        <v>2015</v>
      </c>
      <c r="E4" s="277" t="s">
        <v>147</v>
      </c>
      <c r="F4" s="167" t="s">
        <v>232</v>
      </c>
      <c r="G4" s="173" t="s">
        <v>0</v>
      </c>
    </row>
    <row r="5" spans="1:9" ht="31.5" customHeight="1" thickBot="1" x14ac:dyDescent="0.3">
      <c r="A5" s="41" t="s">
        <v>136</v>
      </c>
      <c r="B5" s="42">
        <v>10003</v>
      </c>
      <c r="C5" s="42">
        <v>10110</v>
      </c>
      <c r="D5" s="278">
        <v>10422</v>
      </c>
      <c r="E5" s="274">
        <v>5340</v>
      </c>
      <c r="F5" s="166">
        <v>5505</v>
      </c>
      <c r="G5" s="174">
        <f>(F5*100)/E5-100</f>
        <v>3.0898876404494331</v>
      </c>
    </row>
    <row r="6" spans="1:9" ht="48.75" customHeight="1" thickBot="1" x14ac:dyDescent="0.3">
      <c r="A6" s="41" t="s">
        <v>137</v>
      </c>
      <c r="B6" s="42">
        <v>4557</v>
      </c>
      <c r="C6" s="42">
        <v>4914</v>
      </c>
      <c r="D6" s="278">
        <v>5127</v>
      </c>
      <c r="E6" s="274">
        <v>2870</v>
      </c>
      <c r="F6" s="166">
        <v>2802</v>
      </c>
      <c r="G6" s="174">
        <f t="shared" ref="G6:G12" si="0">(F6*100)/E6-100</f>
        <v>-2.3693379790940696</v>
      </c>
    </row>
    <row r="7" spans="1:9" ht="35.25" customHeight="1" thickBot="1" x14ac:dyDescent="0.3">
      <c r="A7" s="41" t="s">
        <v>138</v>
      </c>
      <c r="B7" s="42">
        <v>3126</v>
      </c>
      <c r="C7" s="42">
        <v>2888</v>
      </c>
      <c r="D7" s="278">
        <v>2923</v>
      </c>
      <c r="E7" s="274">
        <v>1360</v>
      </c>
      <c r="F7" s="166">
        <v>1564</v>
      </c>
      <c r="G7" s="174">
        <f t="shared" si="0"/>
        <v>15</v>
      </c>
    </row>
    <row r="8" spans="1:9" ht="39" customHeight="1" thickBot="1" x14ac:dyDescent="0.3">
      <c r="A8" s="41" t="s">
        <v>139</v>
      </c>
      <c r="B8" s="42">
        <v>635</v>
      </c>
      <c r="C8" s="42">
        <v>708</v>
      </c>
      <c r="D8" s="278">
        <v>776</v>
      </c>
      <c r="E8" s="274">
        <v>456</v>
      </c>
      <c r="F8" s="166">
        <v>466</v>
      </c>
      <c r="G8" s="174">
        <f t="shared" si="0"/>
        <v>2.1929824561403564</v>
      </c>
    </row>
    <row r="9" spans="1:9" ht="15.75" thickBot="1" x14ac:dyDescent="0.3">
      <c r="A9" s="41" t="s">
        <v>140</v>
      </c>
      <c r="B9" s="42">
        <v>1324</v>
      </c>
      <c r="C9" s="42">
        <v>1206</v>
      </c>
      <c r="D9" s="278">
        <v>1219</v>
      </c>
      <c r="E9" s="274">
        <v>529</v>
      </c>
      <c r="F9" s="166">
        <v>541</v>
      </c>
      <c r="G9" s="174">
        <f t="shared" si="0"/>
        <v>2.2684310018903631</v>
      </c>
    </row>
    <row r="10" spans="1:9" ht="21.75" customHeight="1" thickBot="1" x14ac:dyDescent="0.3">
      <c r="A10" s="41" t="s">
        <v>141</v>
      </c>
      <c r="B10" s="42">
        <v>1288</v>
      </c>
      <c r="C10" s="42">
        <v>1514</v>
      </c>
      <c r="D10" s="278">
        <v>1539</v>
      </c>
      <c r="E10" s="274">
        <v>771</v>
      </c>
      <c r="F10" s="166">
        <v>783</v>
      </c>
      <c r="G10" s="174">
        <f t="shared" si="0"/>
        <v>1.5564202334630295</v>
      </c>
    </row>
    <row r="11" spans="1:9" ht="25.5" customHeight="1" thickBot="1" x14ac:dyDescent="0.3">
      <c r="A11" s="41" t="s">
        <v>142</v>
      </c>
      <c r="B11" s="42">
        <v>662</v>
      </c>
      <c r="C11" s="42">
        <v>775</v>
      </c>
      <c r="D11" s="278">
        <v>869</v>
      </c>
      <c r="E11" s="274">
        <v>541</v>
      </c>
      <c r="F11" s="166">
        <v>555</v>
      </c>
      <c r="G11" s="174">
        <f t="shared" si="0"/>
        <v>2.5878003696857661</v>
      </c>
    </row>
    <row r="12" spans="1:9" ht="24.75" customHeight="1" thickBot="1" x14ac:dyDescent="0.3">
      <c r="A12" s="41" t="s">
        <v>143</v>
      </c>
      <c r="B12" s="42">
        <v>6729</v>
      </c>
      <c r="C12" s="42">
        <v>6615</v>
      </c>
      <c r="D12" s="278">
        <v>6795</v>
      </c>
      <c r="E12" s="274">
        <v>3499</v>
      </c>
      <c r="F12" s="166">
        <v>3626</v>
      </c>
      <c r="G12" s="174">
        <f t="shared" si="0"/>
        <v>3.6296084595598757</v>
      </c>
    </row>
    <row r="14" spans="1:9" x14ac:dyDescent="0.25">
      <c r="H14" s="537"/>
      <c r="I14" s="537"/>
    </row>
    <row r="16" spans="1:9" ht="28.5" customHeight="1" x14ac:dyDescent="0.25"/>
    <row r="17" spans="1:9" ht="27" customHeight="1" x14ac:dyDescent="0.25">
      <c r="H17" s="537"/>
      <c r="I17" s="537"/>
    </row>
    <row r="18" spans="1:9" x14ac:dyDescent="0.25">
      <c r="A18" s="350">
        <v>28</v>
      </c>
      <c r="B18" s="538"/>
      <c r="C18" s="538"/>
      <c r="D18" s="538"/>
      <c r="E18" s="538"/>
      <c r="F18" s="538"/>
      <c r="G18" s="538"/>
      <c r="H18" s="538"/>
      <c r="I18" s="538"/>
    </row>
    <row r="19" spans="1:9" x14ac:dyDescent="0.25">
      <c r="H19" s="536"/>
      <c r="I19" s="536"/>
    </row>
    <row r="20" spans="1:9" x14ac:dyDescent="0.25">
      <c r="A20" s="430"/>
      <c r="B20" s="430"/>
      <c r="C20" s="430"/>
      <c r="D20" s="430"/>
      <c r="E20" s="430"/>
      <c r="F20" s="430"/>
      <c r="G20" s="430"/>
      <c r="H20" s="430"/>
      <c r="I20" s="430"/>
    </row>
  </sheetData>
  <customSheetViews>
    <customSheetView guid="{DAED5F8A-1D0F-4FEC-9F91-AE1C92AB4224}">
      <selection activeCell="J6" sqref="J6"/>
      <pageMargins left="0.7" right="0.7" top="0.75" bottom="0.75" header="0.3" footer="0.3"/>
    </customSheetView>
  </customSheetViews>
  <mergeCells count="5">
    <mergeCell ref="H19:I19"/>
    <mergeCell ref="H17:I17"/>
    <mergeCell ref="A20:I20"/>
    <mergeCell ref="H14:I14"/>
    <mergeCell ref="A18:I18"/>
  </mergeCells>
  <pageMargins left="0.70866141732283461" right="0.70866141732283461" top="0.43307086614173229" bottom="0.74803149606299213" header="0.31496062992125984" footer="0.31496062992125984"/>
  <pageSetup paperSize="9" scale="91" orientation="portrait" verticalDpi="0" r:id="rId1"/>
  <colBreaks count="1" manualBreakCount="1">
    <brk id="9" max="5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M14"/>
  <sheetViews>
    <sheetView view="pageBreakPreview" zoomScaleNormal="100" zoomScaleSheetLayoutView="100" workbookViewId="0">
      <selection activeCell="I7" sqref="I7"/>
    </sheetView>
  </sheetViews>
  <sheetFormatPr defaultRowHeight="15" x14ac:dyDescent="0.25"/>
  <cols>
    <col min="1" max="1" width="23.140625" customWidth="1"/>
    <col min="2" max="2" width="6.140625" customWidth="1"/>
    <col min="3" max="3" width="6.28515625" customWidth="1"/>
    <col min="4" max="4" width="7.140625" customWidth="1"/>
    <col min="5" max="5" width="6.140625" customWidth="1"/>
    <col min="6" max="6" width="6.5703125" customWidth="1"/>
    <col min="7" max="8" width="7" customWidth="1"/>
    <col min="9" max="9" width="7.140625" customWidth="1"/>
    <col min="10" max="11" width="6" customWidth="1"/>
    <col min="12" max="12" width="7" customWidth="1"/>
    <col min="13" max="13" width="7.140625" customWidth="1"/>
  </cols>
  <sheetData>
    <row r="1" spans="1:13" ht="51.75" customHeight="1" x14ac:dyDescent="0.3">
      <c r="A1" s="351" t="s">
        <v>215</v>
      </c>
      <c r="B1" s="351"/>
      <c r="C1" s="351"/>
      <c r="D1" s="351"/>
      <c r="E1" s="351"/>
      <c r="F1" s="351"/>
      <c r="G1" s="351"/>
      <c r="H1" s="351"/>
    </row>
    <row r="2" spans="1:13" x14ac:dyDescent="0.25">
      <c r="A2" s="358" t="s">
        <v>202</v>
      </c>
      <c r="B2" s="349" t="s">
        <v>257</v>
      </c>
      <c r="C2" s="364"/>
      <c r="D2" s="364"/>
      <c r="E2" s="364"/>
      <c r="F2" s="364"/>
      <c r="G2" s="364"/>
      <c r="H2" s="364"/>
      <c r="I2" s="365"/>
      <c r="J2" s="335"/>
      <c r="K2" s="335"/>
    </row>
    <row r="3" spans="1:13" ht="20.25" customHeight="1" x14ac:dyDescent="0.25">
      <c r="A3" s="371"/>
      <c r="B3" s="349" t="s">
        <v>255</v>
      </c>
      <c r="C3" s="361"/>
      <c r="D3" s="361"/>
      <c r="E3" s="362"/>
      <c r="F3" s="363" t="s">
        <v>204</v>
      </c>
      <c r="G3" s="361"/>
      <c r="H3" s="361"/>
      <c r="I3" s="362"/>
      <c r="J3" s="343" t="s">
        <v>256</v>
      </c>
      <c r="K3" s="361"/>
      <c r="L3" s="361"/>
      <c r="M3" s="362"/>
    </row>
    <row r="4" spans="1:13" ht="15" customHeight="1" x14ac:dyDescent="0.25">
      <c r="A4" s="359"/>
      <c r="B4" s="346">
        <v>2014</v>
      </c>
      <c r="C4" s="346">
        <v>2015</v>
      </c>
      <c r="D4" s="368" t="s">
        <v>203</v>
      </c>
      <c r="E4" s="355" t="s">
        <v>247</v>
      </c>
      <c r="F4" s="366">
        <v>2014</v>
      </c>
      <c r="G4" s="366">
        <v>2015</v>
      </c>
      <c r="H4" s="368" t="s">
        <v>203</v>
      </c>
      <c r="I4" s="355" t="s">
        <v>247</v>
      </c>
      <c r="J4" s="366">
        <v>2014</v>
      </c>
      <c r="K4" s="366">
        <v>2015</v>
      </c>
      <c r="L4" s="368" t="s">
        <v>203</v>
      </c>
      <c r="M4" s="355" t="s">
        <v>247</v>
      </c>
    </row>
    <row r="5" spans="1:13" ht="21.75" customHeight="1" x14ac:dyDescent="0.25">
      <c r="A5" s="360"/>
      <c r="B5" s="348"/>
      <c r="C5" s="348"/>
      <c r="D5" s="369"/>
      <c r="E5" s="370"/>
      <c r="F5" s="367"/>
      <c r="G5" s="367"/>
      <c r="H5" s="369"/>
      <c r="I5" s="370"/>
      <c r="J5" s="367"/>
      <c r="K5" s="367"/>
      <c r="L5" s="369"/>
      <c r="M5" s="370"/>
    </row>
    <row r="6" spans="1:13" ht="67.5" customHeight="1" x14ac:dyDescent="0.25">
      <c r="A6" s="326" t="s">
        <v>205</v>
      </c>
      <c r="B6" s="326">
        <v>46505</v>
      </c>
      <c r="C6" s="326">
        <v>23505</v>
      </c>
      <c r="D6" s="336">
        <v>23000</v>
      </c>
      <c r="E6" s="337"/>
      <c r="F6" s="342"/>
      <c r="G6" s="342">
        <v>18000</v>
      </c>
      <c r="H6" s="336">
        <v>18000</v>
      </c>
      <c r="I6" s="337"/>
      <c r="J6" s="342" t="s">
        <v>213</v>
      </c>
      <c r="K6" s="342"/>
      <c r="L6" s="338" t="s">
        <v>248</v>
      </c>
      <c r="M6" s="328" t="s">
        <v>249</v>
      </c>
    </row>
    <row r="7" spans="1:13" ht="35.25" customHeight="1" x14ac:dyDescent="0.25">
      <c r="A7" s="330" t="s">
        <v>206</v>
      </c>
      <c r="B7" s="330">
        <v>3939</v>
      </c>
      <c r="C7" s="330">
        <v>8818</v>
      </c>
      <c r="D7" s="338">
        <v>5182</v>
      </c>
      <c r="E7" s="328">
        <v>6787</v>
      </c>
      <c r="F7" s="329">
        <v>400</v>
      </c>
      <c r="G7" s="329">
        <v>887</v>
      </c>
      <c r="H7" s="338"/>
      <c r="I7" s="328">
        <v>5261</v>
      </c>
      <c r="J7" s="329" t="s">
        <v>250</v>
      </c>
      <c r="K7" s="329" t="s">
        <v>212</v>
      </c>
      <c r="L7" s="338" t="s">
        <v>212</v>
      </c>
      <c r="M7" s="339" t="s">
        <v>253</v>
      </c>
    </row>
    <row r="8" spans="1:13" ht="33.75" customHeight="1" x14ac:dyDescent="0.25">
      <c r="A8" s="330" t="s">
        <v>207</v>
      </c>
      <c r="B8" s="330">
        <v>19552</v>
      </c>
      <c r="C8" s="330">
        <v>33173</v>
      </c>
      <c r="D8" s="338">
        <v>9816</v>
      </c>
      <c r="E8" s="328">
        <v>2406</v>
      </c>
      <c r="F8" s="329"/>
      <c r="G8" s="329">
        <v>75</v>
      </c>
      <c r="H8" s="338"/>
      <c r="I8" s="328"/>
      <c r="J8" s="329" t="s">
        <v>251</v>
      </c>
      <c r="K8" s="329" t="s">
        <v>252</v>
      </c>
      <c r="L8" s="340" t="s">
        <v>211</v>
      </c>
      <c r="M8" s="341" t="s">
        <v>254</v>
      </c>
    </row>
    <row r="9" spans="1:13" ht="46.5" customHeight="1" x14ac:dyDescent="0.25">
      <c r="A9" s="326" t="s">
        <v>208</v>
      </c>
      <c r="B9" s="326"/>
      <c r="C9" s="326"/>
      <c r="D9" s="338"/>
      <c r="E9" s="328"/>
      <c r="F9" s="329"/>
      <c r="G9" s="329"/>
      <c r="H9" s="338">
        <v>54</v>
      </c>
      <c r="I9" s="328">
        <v>520</v>
      </c>
      <c r="J9" s="329"/>
      <c r="K9" s="329" t="s">
        <v>212</v>
      </c>
      <c r="L9" s="340"/>
      <c r="M9" s="339"/>
    </row>
    <row r="10" spans="1:13" ht="46.5" customHeight="1" x14ac:dyDescent="0.25">
      <c r="A10" s="330" t="s">
        <v>209</v>
      </c>
      <c r="B10" s="330">
        <v>3826</v>
      </c>
      <c r="C10" s="330">
        <v>15974</v>
      </c>
      <c r="D10" s="338"/>
      <c r="E10" s="328"/>
      <c r="F10" s="329">
        <v>715</v>
      </c>
      <c r="G10" s="329">
        <v>1244</v>
      </c>
      <c r="H10" s="338"/>
      <c r="I10" s="328"/>
      <c r="J10" s="329" t="s">
        <v>214</v>
      </c>
      <c r="K10" s="329" t="s">
        <v>249</v>
      </c>
      <c r="L10" s="340"/>
      <c r="M10" s="339"/>
    </row>
    <row r="11" spans="1:13" ht="38.25" customHeight="1" x14ac:dyDescent="0.25">
      <c r="A11" s="330" t="s">
        <v>210</v>
      </c>
      <c r="B11" s="330"/>
      <c r="C11" s="330"/>
      <c r="D11" s="338"/>
      <c r="E11" s="328"/>
      <c r="F11" s="329"/>
      <c r="G11" s="329"/>
      <c r="H11" s="338"/>
      <c r="I11" s="328"/>
      <c r="J11" s="329"/>
      <c r="K11" s="329" t="s">
        <v>213</v>
      </c>
      <c r="L11" s="340"/>
      <c r="M11" s="339"/>
    </row>
    <row r="12" spans="1:13" ht="38.25" customHeight="1" x14ac:dyDescent="0.25"/>
    <row r="14" spans="1:13" x14ac:dyDescent="0.25">
      <c r="A14" s="350">
        <v>12</v>
      </c>
      <c r="B14" s="350"/>
      <c r="C14" s="350"/>
      <c r="D14" s="350"/>
      <c r="E14" s="350"/>
      <c r="F14" s="350"/>
      <c r="G14" s="350"/>
      <c r="H14" s="350"/>
      <c r="I14" s="350"/>
    </row>
  </sheetData>
  <mergeCells count="19">
    <mergeCell ref="A1:H1"/>
    <mergeCell ref="A14:I14"/>
    <mergeCell ref="A2:A5"/>
    <mergeCell ref="D4:D5"/>
    <mergeCell ref="E4:E5"/>
    <mergeCell ref="H4:H5"/>
    <mergeCell ref="B4:B5"/>
    <mergeCell ref="C4:C5"/>
    <mergeCell ref="F4:F5"/>
    <mergeCell ref="B3:E3"/>
    <mergeCell ref="F3:I3"/>
    <mergeCell ref="J3:M3"/>
    <mergeCell ref="B2:I2"/>
    <mergeCell ref="G4:G5"/>
    <mergeCell ref="J4:J5"/>
    <mergeCell ref="K4:K5"/>
    <mergeCell ref="L4:L5"/>
    <mergeCell ref="M4:M5"/>
    <mergeCell ref="I4:I5"/>
  </mergeCells>
  <pageMargins left="0.70866141732283472" right="0.70866141732283472" top="0.74803149606299213" bottom="0.74803149606299213" header="0.31496062992125984" footer="0.31496062992125984"/>
  <pageSetup paperSize="9" scale="6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C00000"/>
  </sheetPr>
  <dimension ref="A1:K55"/>
  <sheetViews>
    <sheetView view="pageLayout" zoomScaleNormal="100" zoomScaleSheetLayoutView="115" workbookViewId="0">
      <selection activeCell="B23" sqref="B23:B37"/>
    </sheetView>
  </sheetViews>
  <sheetFormatPr defaultRowHeight="15" x14ac:dyDescent="0.25"/>
  <cols>
    <col min="1" max="1" width="16.5703125" customWidth="1"/>
    <col min="2" max="2" width="8" customWidth="1"/>
    <col min="3" max="3" width="8.42578125" customWidth="1"/>
    <col min="4" max="4" width="8.5703125" customWidth="1"/>
    <col min="8" max="8" width="7.85546875" customWidth="1"/>
    <col min="10" max="10" width="9.140625" customWidth="1"/>
  </cols>
  <sheetData>
    <row r="1" spans="1:11" ht="18.75" x14ac:dyDescent="0.25">
      <c r="A1" s="388" t="s">
        <v>151</v>
      </c>
      <c r="B1" s="389"/>
      <c r="C1" s="389"/>
      <c r="D1" s="389"/>
      <c r="E1" s="389"/>
      <c r="F1" s="389"/>
      <c r="G1" s="389"/>
      <c r="H1" s="389"/>
      <c r="I1" s="178"/>
      <c r="J1" s="392"/>
      <c r="K1" s="393"/>
    </row>
    <row r="2" spans="1:11" ht="15.75" thickBot="1" x14ac:dyDescent="0.3">
      <c r="A2" s="106"/>
      <c r="I2" s="387"/>
      <c r="J2" s="387"/>
    </row>
    <row r="3" spans="1:11" x14ac:dyDescent="0.25">
      <c r="A3" s="390" t="s">
        <v>3</v>
      </c>
      <c r="B3" s="375">
        <v>2013</v>
      </c>
      <c r="C3" s="375">
        <v>2014</v>
      </c>
      <c r="D3" s="381">
        <v>2015</v>
      </c>
      <c r="E3" s="383" t="s">
        <v>230</v>
      </c>
      <c r="F3" s="379" t="s">
        <v>231</v>
      </c>
      <c r="G3" s="375" t="s">
        <v>0</v>
      </c>
      <c r="H3" s="115"/>
    </row>
    <row r="4" spans="1:11" ht="9" customHeight="1" thickBot="1" x14ac:dyDescent="0.3">
      <c r="A4" s="391"/>
      <c r="B4" s="376"/>
      <c r="C4" s="376"/>
      <c r="D4" s="382"/>
      <c r="E4" s="394"/>
      <c r="F4" s="380"/>
      <c r="G4" s="374"/>
      <c r="H4" s="115"/>
    </row>
    <row r="5" spans="1:11" ht="25.5" customHeight="1" thickBot="1" x14ac:dyDescent="0.3">
      <c r="A5" s="97" t="s">
        <v>152</v>
      </c>
      <c r="B5" s="8">
        <v>15727</v>
      </c>
      <c r="C5" s="8">
        <v>16808</v>
      </c>
      <c r="D5" s="234">
        <v>18218</v>
      </c>
      <c r="E5" s="314">
        <v>8867</v>
      </c>
      <c r="F5" s="235">
        <v>8933</v>
      </c>
      <c r="G5" s="233">
        <v>0.7</v>
      </c>
      <c r="H5" s="115"/>
    </row>
    <row r="6" spans="1:11" ht="42" customHeight="1" thickBot="1" x14ac:dyDescent="0.3">
      <c r="A6" s="197" t="s">
        <v>201</v>
      </c>
      <c r="B6" s="8">
        <v>1557.3</v>
      </c>
      <c r="C6" s="8">
        <v>1664.4</v>
      </c>
      <c r="D6" s="208">
        <v>1804</v>
      </c>
      <c r="E6" s="252">
        <v>878</v>
      </c>
      <c r="F6" s="155">
        <v>884</v>
      </c>
      <c r="G6" s="113">
        <f>F6-E6</f>
        <v>6</v>
      </c>
      <c r="H6" s="115"/>
    </row>
    <row r="7" spans="1:11" ht="18" customHeight="1" thickBot="1" x14ac:dyDescent="0.3">
      <c r="A7" s="4" t="s">
        <v>153</v>
      </c>
      <c r="B7" s="12">
        <v>51.4</v>
      </c>
      <c r="C7" s="12">
        <v>55.8</v>
      </c>
      <c r="D7" s="209">
        <v>51.6</v>
      </c>
      <c r="E7" s="270">
        <v>57.5</v>
      </c>
      <c r="F7" s="156">
        <v>53.6</v>
      </c>
      <c r="G7" s="139">
        <f>F7-E7</f>
        <v>-3.8999999999999986</v>
      </c>
      <c r="H7" s="115"/>
    </row>
    <row r="8" spans="1:11" ht="24.75" customHeight="1" thickBot="1" x14ac:dyDescent="0.3">
      <c r="A8" s="97" t="s">
        <v>154</v>
      </c>
      <c r="B8" s="8">
        <v>3943</v>
      </c>
      <c r="C8" s="8">
        <v>4120</v>
      </c>
      <c r="D8" s="208">
        <v>4132</v>
      </c>
      <c r="E8" s="252">
        <v>2270</v>
      </c>
      <c r="F8" s="155">
        <v>1959</v>
      </c>
      <c r="G8" s="113">
        <v>-13.7</v>
      </c>
      <c r="H8" s="115"/>
    </row>
    <row r="9" spans="1:11" ht="18" customHeight="1" thickBot="1" x14ac:dyDescent="0.3">
      <c r="A9" s="4" t="s">
        <v>153</v>
      </c>
      <c r="B9" s="12">
        <v>49.4</v>
      </c>
      <c r="C9" s="12">
        <v>53.8</v>
      </c>
      <c r="D9" s="209">
        <v>45.7</v>
      </c>
      <c r="E9" s="270">
        <v>53.8</v>
      </c>
      <c r="F9" s="156">
        <v>50.9</v>
      </c>
      <c r="G9" s="139">
        <f>F9-E9</f>
        <v>-2.8999999999999986</v>
      </c>
      <c r="H9" s="115"/>
    </row>
    <row r="10" spans="1:11" ht="26.25" customHeight="1" x14ac:dyDescent="0.25">
      <c r="A10" s="107" t="s">
        <v>155</v>
      </c>
      <c r="B10" s="375">
        <v>87</v>
      </c>
      <c r="C10" s="375">
        <v>80</v>
      </c>
      <c r="D10" s="381">
        <v>82</v>
      </c>
      <c r="E10" s="383">
        <v>42</v>
      </c>
      <c r="F10" s="379">
        <v>41</v>
      </c>
      <c r="G10" s="373">
        <v>-2.4</v>
      </c>
      <c r="H10" s="115"/>
    </row>
    <row r="11" spans="1:11" ht="20.25" customHeight="1" thickBot="1" x14ac:dyDescent="0.3">
      <c r="A11" s="97" t="s">
        <v>156</v>
      </c>
      <c r="B11" s="376"/>
      <c r="C11" s="376"/>
      <c r="D11" s="382"/>
      <c r="E11" s="384"/>
      <c r="F11" s="380"/>
      <c r="G11" s="374"/>
      <c r="H11" s="115"/>
    </row>
    <row r="12" spans="1:11" ht="20.25" customHeight="1" thickBot="1" x14ac:dyDescent="0.3">
      <c r="A12" s="4" t="s">
        <v>153</v>
      </c>
      <c r="B12" s="12">
        <v>85.7</v>
      </c>
      <c r="C12" s="12">
        <v>87.5</v>
      </c>
      <c r="D12" s="209">
        <v>92.6</v>
      </c>
      <c r="E12" s="270">
        <v>100</v>
      </c>
      <c r="F12" s="156">
        <v>100</v>
      </c>
      <c r="G12" s="139">
        <f>F12-E12</f>
        <v>0</v>
      </c>
      <c r="H12" s="115"/>
    </row>
    <row r="13" spans="1:11" ht="40.5" customHeight="1" thickBot="1" x14ac:dyDescent="0.3">
      <c r="A13" s="97" t="s">
        <v>157</v>
      </c>
      <c r="B13" s="8">
        <v>222</v>
      </c>
      <c r="C13" s="8">
        <v>219</v>
      </c>
      <c r="D13" s="208">
        <v>198</v>
      </c>
      <c r="E13" s="252">
        <v>113</v>
      </c>
      <c r="F13" s="155">
        <v>85</v>
      </c>
      <c r="G13" s="113">
        <v>-24.8</v>
      </c>
      <c r="H13" s="115"/>
    </row>
    <row r="14" spans="1:11" ht="20.25" customHeight="1" thickBot="1" x14ac:dyDescent="0.3">
      <c r="A14" s="4" t="s">
        <v>153</v>
      </c>
      <c r="B14" s="12">
        <v>84.6</v>
      </c>
      <c r="C14" s="12">
        <v>86.3</v>
      </c>
      <c r="D14" s="209">
        <v>85</v>
      </c>
      <c r="E14" s="270">
        <v>91.3</v>
      </c>
      <c r="F14" s="156">
        <v>93.9</v>
      </c>
      <c r="G14" s="139">
        <f>F14-E14</f>
        <v>2.6000000000000085</v>
      </c>
      <c r="H14" s="115"/>
    </row>
    <row r="15" spans="1:11" ht="27" customHeight="1" thickBot="1" x14ac:dyDescent="0.3">
      <c r="A15" s="97" t="s">
        <v>158</v>
      </c>
      <c r="B15" s="8">
        <v>48</v>
      </c>
      <c r="C15" s="8">
        <v>47</v>
      </c>
      <c r="D15" s="208">
        <v>37</v>
      </c>
      <c r="E15" s="252">
        <v>21</v>
      </c>
      <c r="F15" s="155">
        <v>15</v>
      </c>
      <c r="G15" s="113">
        <v>-28.6</v>
      </c>
      <c r="H15" s="115"/>
    </row>
    <row r="16" spans="1:11" ht="18" customHeight="1" thickBot="1" x14ac:dyDescent="0.3">
      <c r="A16" s="4" t="s">
        <v>153</v>
      </c>
      <c r="B16" s="12">
        <v>88.5</v>
      </c>
      <c r="C16" s="12">
        <v>85.7</v>
      </c>
      <c r="D16" s="209">
        <v>87.8</v>
      </c>
      <c r="E16" s="270">
        <v>90.5</v>
      </c>
      <c r="F16" s="156">
        <v>95</v>
      </c>
      <c r="G16" s="139">
        <f>F16-E16</f>
        <v>4.5</v>
      </c>
      <c r="H16" s="115"/>
    </row>
    <row r="17" spans="1:10" ht="18" customHeight="1" thickBot="1" x14ac:dyDescent="0.3">
      <c r="A17" s="97" t="s">
        <v>159</v>
      </c>
      <c r="B17" s="8">
        <v>48</v>
      </c>
      <c r="C17" s="8">
        <v>30</v>
      </c>
      <c r="D17" s="208">
        <v>42</v>
      </c>
      <c r="E17" s="252">
        <v>20</v>
      </c>
      <c r="F17" s="155">
        <v>23</v>
      </c>
      <c r="G17" s="113">
        <v>15</v>
      </c>
      <c r="H17" s="115"/>
    </row>
    <row r="18" spans="1:10" ht="20.25" customHeight="1" thickBot="1" x14ac:dyDescent="0.3">
      <c r="A18" s="1" t="s">
        <v>153</v>
      </c>
      <c r="B18" s="73">
        <v>82.6</v>
      </c>
      <c r="C18" s="73">
        <v>87.9</v>
      </c>
      <c r="D18" s="210">
        <v>94.7</v>
      </c>
      <c r="E18" s="264">
        <v>95.7</v>
      </c>
      <c r="F18" s="157">
        <v>100</v>
      </c>
      <c r="G18" s="139">
        <f>F18-E18</f>
        <v>4.2999999999999972</v>
      </c>
      <c r="H18" s="115"/>
    </row>
    <row r="19" spans="1:10" ht="20.25" customHeight="1" x14ac:dyDescent="0.25">
      <c r="A19" s="385"/>
      <c r="B19" s="386"/>
      <c r="C19" s="386"/>
      <c r="D19" s="386"/>
      <c r="E19" s="386"/>
      <c r="F19" s="386"/>
      <c r="G19" s="386"/>
      <c r="H19" s="386"/>
      <c r="I19" s="386"/>
      <c r="J19" s="386"/>
    </row>
    <row r="20" spans="1:10" ht="12.75" customHeight="1" x14ac:dyDescent="0.25">
      <c r="A20" s="109"/>
      <c r="B20" s="109"/>
      <c r="C20" s="109"/>
      <c r="D20" s="109"/>
      <c r="E20" s="109"/>
      <c r="F20" s="109"/>
      <c r="G20" s="109"/>
      <c r="H20" s="120"/>
      <c r="I20" s="115"/>
    </row>
    <row r="21" spans="1:10" ht="20.25" customHeight="1" x14ac:dyDescent="0.25">
      <c r="A21" s="385">
        <v>2</v>
      </c>
      <c r="B21" s="386"/>
      <c r="C21" s="386"/>
      <c r="D21" s="386"/>
      <c r="E21" s="386"/>
      <c r="F21" s="386"/>
      <c r="G21" s="386"/>
      <c r="H21" s="386"/>
      <c r="I21" s="386"/>
      <c r="J21" s="386"/>
    </row>
    <row r="22" spans="1:10" ht="29.25" customHeight="1" thickBot="1" x14ac:dyDescent="0.3">
      <c r="A22" s="109"/>
      <c r="B22" s="109"/>
      <c r="C22" s="109"/>
      <c r="D22" s="109"/>
      <c r="E22" s="109"/>
      <c r="F22" s="109"/>
      <c r="G22" s="109"/>
      <c r="H22" s="120"/>
    </row>
    <row r="23" spans="1:10" ht="17.25" customHeight="1" thickBot="1" x14ac:dyDescent="0.3">
      <c r="A23" s="7" t="s">
        <v>3</v>
      </c>
      <c r="B23" s="112">
        <v>2013</v>
      </c>
      <c r="C23" s="112">
        <v>2014</v>
      </c>
      <c r="D23" s="240">
        <v>2015</v>
      </c>
      <c r="E23" s="315" t="s">
        <v>147</v>
      </c>
      <c r="F23" s="201" t="s">
        <v>232</v>
      </c>
      <c r="G23" s="121" t="s">
        <v>0</v>
      </c>
    </row>
    <row r="24" spans="1:10" ht="19.5" customHeight="1" thickBot="1" x14ac:dyDescent="0.3">
      <c r="A24" s="97" t="s">
        <v>160</v>
      </c>
      <c r="B24" s="8">
        <v>126</v>
      </c>
      <c r="C24" s="8">
        <v>113</v>
      </c>
      <c r="D24" s="240">
        <v>91</v>
      </c>
      <c r="E24" s="263">
        <v>46</v>
      </c>
      <c r="F24" s="200">
        <v>33</v>
      </c>
      <c r="G24" s="8">
        <v>-28.3</v>
      </c>
      <c r="H24" s="115"/>
    </row>
    <row r="25" spans="1:10" ht="15.75" customHeight="1" thickBot="1" x14ac:dyDescent="0.3">
      <c r="A25" s="4" t="s">
        <v>153</v>
      </c>
      <c r="B25" s="12">
        <v>61.3</v>
      </c>
      <c r="C25" s="12">
        <v>61</v>
      </c>
      <c r="D25" s="241">
        <v>65</v>
      </c>
      <c r="E25" s="270">
        <v>81.599999999999994</v>
      </c>
      <c r="F25" s="156">
        <v>63.6</v>
      </c>
      <c r="G25" s="139">
        <f>F25-E25</f>
        <v>-17.999999999999993</v>
      </c>
      <c r="H25" s="115"/>
    </row>
    <row r="26" spans="1:10" ht="15.75" thickBot="1" x14ac:dyDescent="0.3">
      <c r="A26" s="97" t="s">
        <v>161</v>
      </c>
      <c r="B26" s="8">
        <v>554</v>
      </c>
      <c r="C26" s="8">
        <v>553</v>
      </c>
      <c r="D26" s="242">
        <v>520</v>
      </c>
      <c r="E26" s="252">
        <v>234</v>
      </c>
      <c r="F26" s="155">
        <v>189</v>
      </c>
      <c r="G26" s="8">
        <v>-19.2</v>
      </c>
      <c r="H26" s="115"/>
    </row>
    <row r="27" spans="1:10" ht="18" customHeight="1" thickBot="1" x14ac:dyDescent="0.3">
      <c r="A27" s="4" t="s">
        <v>153</v>
      </c>
      <c r="B27" s="12">
        <v>53.1</v>
      </c>
      <c r="C27" s="12">
        <v>56.3</v>
      </c>
      <c r="D27" s="241">
        <v>61.2</v>
      </c>
      <c r="E27" s="270">
        <v>60.2</v>
      </c>
      <c r="F27" s="156">
        <v>67.2</v>
      </c>
      <c r="G27" s="139">
        <f>F27-E27</f>
        <v>7</v>
      </c>
      <c r="H27" s="115"/>
    </row>
    <row r="28" spans="1:10" ht="16.5" customHeight="1" thickBot="1" x14ac:dyDescent="0.3">
      <c r="A28" s="97" t="s">
        <v>162</v>
      </c>
      <c r="B28" s="8">
        <v>7054</v>
      </c>
      <c r="C28" s="8">
        <v>7105</v>
      </c>
      <c r="D28" s="242">
        <v>8454</v>
      </c>
      <c r="E28" s="252">
        <v>3913</v>
      </c>
      <c r="F28" s="155">
        <v>3855</v>
      </c>
      <c r="G28" s="8">
        <v>-1.5</v>
      </c>
      <c r="H28" s="115"/>
    </row>
    <row r="29" spans="1:10" ht="14.25" customHeight="1" thickBot="1" x14ac:dyDescent="0.3">
      <c r="A29" s="5" t="s">
        <v>153</v>
      </c>
      <c r="B29" s="12">
        <v>31.3</v>
      </c>
      <c r="C29" s="12">
        <v>34</v>
      </c>
      <c r="D29" s="241">
        <v>32.5</v>
      </c>
      <c r="E29" s="270">
        <v>37.9</v>
      </c>
      <c r="F29" s="156">
        <v>35.5</v>
      </c>
      <c r="G29" s="139">
        <f>F29-E29</f>
        <v>-2.3999999999999986</v>
      </c>
      <c r="H29" s="115"/>
    </row>
    <row r="30" spans="1:10" ht="25.5" customHeight="1" thickBot="1" x14ac:dyDescent="0.3">
      <c r="A30" s="97" t="s">
        <v>163</v>
      </c>
      <c r="B30" s="8">
        <v>344</v>
      </c>
      <c r="C30" s="8">
        <v>325</v>
      </c>
      <c r="D30" s="242">
        <v>288</v>
      </c>
      <c r="E30" s="252">
        <v>138</v>
      </c>
      <c r="F30" s="155">
        <v>121</v>
      </c>
      <c r="G30" s="8">
        <v>-12.3</v>
      </c>
      <c r="H30" s="115"/>
    </row>
    <row r="31" spans="1:10" ht="18" customHeight="1" thickBot="1" x14ac:dyDescent="0.3">
      <c r="A31" s="4" t="s">
        <v>153</v>
      </c>
      <c r="B31" s="12">
        <v>22.7</v>
      </c>
      <c r="C31" s="12">
        <v>26.1</v>
      </c>
      <c r="D31" s="241">
        <v>21.7</v>
      </c>
      <c r="E31" s="270">
        <v>28.9</v>
      </c>
      <c r="F31" s="156">
        <v>29.3</v>
      </c>
      <c r="G31" s="139">
        <f>F31-E31</f>
        <v>0.40000000000000213</v>
      </c>
      <c r="H31" s="115"/>
    </row>
    <row r="32" spans="1:10" ht="20.25" customHeight="1" x14ac:dyDescent="0.25">
      <c r="A32" s="107" t="s">
        <v>164</v>
      </c>
      <c r="B32" s="375">
        <v>311</v>
      </c>
      <c r="C32" s="375">
        <v>279</v>
      </c>
      <c r="D32" s="377">
        <v>221</v>
      </c>
      <c r="E32" s="383">
        <v>118</v>
      </c>
      <c r="F32" s="379">
        <v>64</v>
      </c>
      <c r="G32" s="375">
        <v>-45.8</v>
      </c>
      <c r="H32" s="115"/>
    </row>
    <row r="33" spans="1:10" ht="24" customHeight="1" thickBot="1" x14ac:dyDescent="0.3">
      <c r="A33" s="97" t="s">
        <v>165</v>
      </c>
      <c r="B33" s="376"/>
      <c r="C33" s="376"/>
      <c r="D33" s="378"/>
      <c r="E33" s="384"/>
      <c r="F33" s="380"/>
      <c r="G33" s="376"/>
      <c r="H33" s="115"/>
    </row>
    <row r="34" spans="1:10" ht="18" customHeight="1" thickBot="1" x14ac:dyDescent="0.3">
      <c r="A34" s="4" t="s">
        <v>153</v>
      </c>
      <c r="B34" s="12">
        <v>65.3</v>
      </c>
      <c r="C34" s="12">
        <v>65.2</v>
      </c>
      <c r="D34" s="241">
        <v>69.2</v>
      </c>
      <c r="E34" s="270">
        <v>75.7</v>
      </c>
      <c r="F34" s="156">
        <v>68.400000000000006</v>
      </c>
      <c r="G34" s="139">
        <f>F34-E34</f>
        <v>-7.2999999999999972</v>
      </c>
      <c r="H34" s="115"/>
    </row>
    <row r="35" spans="1:10" ht="30" customHeight="1" thickBot="1" x14ac:dyDescent="0.3">
      <c r="A35" s="97" t="s">
        <v>1</v>
      </c>
      <c r="B35" s="8">
        <v>1073</v>
      </c>
      <c r="C35" s="8">
        <v>1340</v>
      </c>
      <c r="D35" s="242">
        <v>1279</v>
      </c>
      <c r="E35" s="252">
        <v>724</v>
      </c>
      <c r="F35" s="155">
        <v>525</v>
      </c>
      <c r="G35" s="8">
        <v>-27.5</v>
      </c>
      <c r="H35" s="115"/>
    </row>
    <row r="36" spans="1:10" ht="17.25" customHeight="1" thickBot="1" x14ac:dyDescent="0.3">
      <c r="A36" s="4" t="s">
        <v>153</v>
      </c>
      <c r="B36" s="12">
        <v>58.7</v>
      </c>
      <c r="C36" s="12">
        <v>57.2</v>
      </c>
      <c r="D36" s="241">
        <v>53.1</v>
      </c>
      <c r="E36" s="270">
        <v>62.4</v>
      </c>
      <c r="F36" s="156">
        <v>55.6</v>
      </c>
      <c r="G36" s="139">
        <f>F36-E36</f>
        <v>-6.7999999999999972</v>
      </c>
      <c r="H36" s="115"/>
    </row>
    <row r="37" spans="1:10" ht="57.75" customHeight="1" thickBot="1" x14ac:dyDescent="0.3">
      <c r="A37" s="97" t="s">
        <v>166</v>
      </c>
      <c r="B37" s="8">
        <v>90</v>
      </c>
      <c r="C37" s="8">
        <v>124</v>
      </c>
      <c r="D37" s="242">
        <v>99</v>
      </c>
      <c r="E37" s="252">
        <v>52</v>
      </c>
      <c r="F37" s="155">
        <v>49</v>
      </c>
      <c r="G37" s="8">
        <v>-5.8</v>
      </c>
      <c r="H37" s="115"/>
    </row>
    <row r="38" spans="1:10" x14ac:dyDescent="0.25">
      <c r="I38" s="115"/>
    </row>
    <row r="39" spans="1:10" x14ac:dyDescent="0.25">
      <c r="I39" s="115"/>
    </row>
    <row r="40" spans="1:10" x14ac:dyDescent="0.25">
      <c r="A40" s="350"/>
      <c r="B40" s="350"/>
      <c r="C40" s="350"/>
      <c r="D40" s="350"/>
      <c r="E40" s="350"/>
      <c r="F40" s="350"/>
      <c r="G40" s="350"/>
      <c r="H40" s="350"/>
      <c r="I40" s="350"/>
      <c r="J40" s="350"/>
    </row>
    <row r="41" spans="1:10" x14ac:dyDescent="0.25">
      <c r="I41" s="115"/>
    </row>
    <row r="42" spans="1:10" ht="13.5" customHeight="1" x14ac:dyDescent="0.25"/>
    <row r="43" spans="1:10" x14ac:dyDescent="0.25">
      <c r="A43" s="372"/>
      <c r="B43" s="372"/>
      <c r="C43" s="372"/>
      <c r="D43" s="372"/>
      <c r="E43" s="372"/>
      <c r="F43" s="372"/>
      <c r="G43" s="372"/>
      <c r="H43" s="372"/>
      <c r="I43" s="372"/>
      <c r="J43" s="372"/>
    </row>
    <row r="44" spans="1:10" x14ac:dyDescent="0.25">
      <c r="A44" s="350">
        <v>3</v>
      </c>
      <c r="B44" s="350"/>
      <c r="C44" s="350"/>
      <c r="D44" s="350"/>
      <c r="E44" s="350"/>
      <c r="F44" s="350"/>
      <c r="G44" s="350"/>
      <c r="H44" s="350"/>
      <c r="I44" s="350"/>
      <c r="J44" s="350"/>
    </row>
    <row r="45" spans="1:10" x14ac:dyDescent="0.25">
      <c r="I45" s="115"/>
    </row>
    <row r="46" spans="1:10" x14ac:dyDescent="0.25">
      <c r="I46" s="115"/>
    </row>
    <row r="47" spans="1:10" x14ac:dyDescent="0.25">
      <c r="I47" s="115"/>
    </row>
    <row r="48" spans="1:10" x14ac:dyDescent="0.25">
      <c r="I48" s="115"/>
    </row>
    <row r="49" spans="9:9" x14ac:dyDescent="0.25">
      <c r="I49" s="115"/>
    </row>
    <row r="50" spans="9:9" x14ac:dyDescent="0.25">
      <c r="I50" s="115"/>
    </row>
    <row r="51" spans="9:9" x14ac:dyDescent="0.25">
      <c r="I51" s="115"/>
    </row>
    <row r="52" spans="9:9" x14ac:dyDescent="0.25">
      <c r="I52" s="115"/>
    </row>
    <row r="53" spans="9:9" x14ac:dyDescent="0.25">
      <c r="I53" s="115"/>
    </row>
    <row r="54" spans="9:9" x14ac:dyDescent="0.25">
      <c r="I54" s="115"/>
    </row>
    <row r="55" spans="9:9" x14ac:dyDescent="0.25">
      <c r="I55" s="115"/>
    </row>
  </sheetData>
  <mergeCells count="27">
    <mergeCell ref="I2:J2"/>
    <mergeCell ref="A21:J21"/>
    <mergeCell ref="A1:H1"/>
    <mergeCell ref="A3:A4"/>
    <mergeCell ref="B3:B4"/>
    <mergeCell ref="C3:C4"/>
    <mergeCell ref="G3:G4"/>
    <mergeCell ref="J1:K1"/>
    <mergeCell ref="D3:D4"/>
    <mergeCell ref="F3:F4"/>
    <mergeCell ref="E3:E4"/>
    <mergeCell ref="A44:J44"/>
    <mergeCell ref="A43:J43"/>
    <mergeCell ref="G10:G11"/>
    <mergeCell ref="B32:B33"/>
    <mergeCell ref="C32:C33"/>
    <mergeCell ref="D32:D33"/>
    <mergeCell ref="F32:F33"/>
    <mergeCell ref="G32:G33"/>
    <mergeCell ref="B10:B11"/>
    <mergeCell ref="C10:C11"/>
    <mergeCell ref="D10:D11"/>
    <mergeCell ref="E10:E11"/>
    <mergeCell ref="A19:J19"/>
    <mergeCell ref="A40:J40"/>
    <mergeCell ref="E32:E33"/>
    <mergeCell ref="F10:F11"/>
  </mergeCells>
  <pageMargins left="0.7" right="0.7" top="0.75" bottom="0.75" header="0.3" footer="0.3"/>
  <pageSetup paperSize="9" scale="91" orientation="portrait" verticalDpi="0" r:id="rId1"/>
  <rowBreaks count="1" manualBreakCount="1">
    <brk id="22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C00000"/>
  </sheetPr>
  <dimension ref="A1:J247"/>
  <sheetViews>
    <sheetView view="pageLayout" zoomScaleNormal="100" zoomScaleSheetLayoutView="100" workbookViewId="0">
      <selection activeCell="B20" sqref="B20:B34"/>
    </sheetView>
  </sheetViews>
  <sheetFormatPr defaultRowHeight="15" x14ac:dyDescent="0.25"/>
  <cols>
    <col min="1" max="1" width="18.85546875" customWidth="1"/>
    <col min="6" max="6" width="9.140625" style="211"/>
    <col min="7" max="7" width="9.140625" style="215"/>
    <col min="8" max="9" width="9.140625" style="217"/>
  </cols>
  <sheetData>
    <row r="1" spans="1:9" ht="23.25" customHeight="1" thickBot="1" x14ac:dyDescent="0.3">
      <c r="A1" s="108" t="s">
        <v>3</v>
      </c>
      <c r="B1" s="110">
        <v>2013</v>
      </c>
      <c r="C1" s="199">
        <v>2014</v>
      </c>
      <c r="D1" s="207">
        <v>2015</v>
      </c>
      <c r="E1" s="263" t="s">
        <v>147</v>
      </c>
      <c r="F1" s="204" t="s">
        <v>232</v>
      </c>
      <c r="G1" s="216" t="s">
        <v>32</v>
      </c>
      <c r="I1"/>
    </row>
    <row r="2" spans="1:9" ht="15.75" thickBot="1" x14ac:dyDescent="0.3">
      <c r="A2" s="1" t="s">
        <v>153</v>
      </c>
      <c r="B2" s="141">
        <v>86.1</v>
      </c>
      <c r="C2" s="146">
        <v>87.4</v>
      </c>
      <c r="D2" s="210">
        <v>81.3</v>
      </c>
      <c r="E2" s="305">
        <v>90.4</v>
      </c>
      <c r="F2" s="212">
        <v>88.2</v>
      </c>
      <c r="G2" s="218">
        <v>6.4</v>
      </c>
      <c r="H2" s="219"/>
      <c r="I2"/>
    </row>
    <row r="3" spans="1:9" ht="35.25" customHeight="1" thickBot="1" x14ac:dyDescent="0.3">
      <c r="A3" s="97" t="s">
        <v>167</v>
      </c>
      <c r="B3" s="8">
        <v>1280</v>
      </c>
      <c r="C3" s="8">
        <v>1024</v>
      </c>
      <c r="D3" s="208">
        <v>1016</v>
      </c>
      <c r="E3" s="306">
        <v>460</v>
      </c>
      <c r="F3" s="228">
        <v>391</v>
      </c>
      <c r="G3" s="229">
        <v>-15</v>
      </c>
      <c r="H3" s="220"/>
      <c r="I3"/>
    </row>
    <row r="4" spans="1:9" ht="15.75" thickBot="1" x14ac:dyDescent="0.3">
      <c r="A4" s="4" t="s">
        <v>168</v>
      </c>
      <c r="B4" s="12">
        <v>33.6</v>
      </c>
      <c r="C4" s="12">
        <v>37.9</v>
      </c>
      <c r="D4" s="209">
        <v>37</v>
      </c>
      <c r="E4" s="307">
        <v>42.7</v>
      </c>
      <c r="F4" s="213">
        <v>46.8</v>
      </c>
      <c r="G4" s="221">
        <f>F4-E4</f>
        <v>4.0999999999999943</v>
      </c>
      <c r="H4" s="220"/>
      <c r="I4"/>
    </row>
    <row r="5" spans="1:9" ht="15.75" thickBot="1" x14ac:dyDescent="0.3">
      <c r="A5" s="97" t="s">
        <v>169</v>
      </c>
      <c r="B5" s="8">
        <v>38</v>
      </c>
      <c r="C5" s="8">
        <v>18</v>
      </c>
      <c r="D5" s="208">
        <v>19</v>
      </c>
      <c r="E5" s="306">
        <v>9</v>
      </c>
      <c r="F5" s="228">
        <v>7</v>
      </c>
      <c r="G5" s="229">
        <v>-22.2</v>
      </c>
      <c r="H5" s="220"/>
      <c r="I5"/>
    </row>
    <row r="6" spans="1:9" ht="15.75" thickBot="1" x14ac:dyDescent="0.3">
      <c r="A6" s="4" t="s">
        <v>153</v>
      </c>
      <c r="B6" s="12">
        <v>69.7</v>
      </c>
      <c r="C6" s="12">
        <v>71.400000000000006</v>
      </c>
      <c r="D6" s="209">
        <v>47.4</v>
      </c>
      <c r="E6" s="307">
        <v>55.6</v>
      </c>
      <c r="F6" s="213">
        <v>57.1</v>
      </c>
      <c r="G6" s="221">
        <f>F6-E6</f>
        <v>1.5</v>
      </c>
      <c r="H6" s="220"/>
      <c r="I6"/>
    </row>
    <row r="7" spans="1:9" ht="30.75" customHeight="1" thickBot="1" x14ac:dyDescent="0.3">
      <c r="A7" s="97" t="s">
        <v>170</v>
      </c>
      <c r="B7" s="8">
        <v>134</v>
      </c>
      <c r="C7" s="8">
        <v>169</v>
      </c>
      <c r="D7" s="208">
        <v>110</v>
      </c>
      <c r="E7" s="306">
        <v>50</v>
      </c>
      <c r="F7" s="228">
        <v>43</v>
      </c>
      <c r="G7" s="229">
        <v>-14</v>
      </c>
      <c r="H7" s="220"/>
      <c r="I7"/>
    </row>
    <row r="8" spans="1:9" ht="19.5" customHeight="1" thickBot="1" x14ac:dyDescent="0.3">
      <c r="A8" s="4" t="s">
        <v>153</v>
      </c>
      <c r="B8" s="12">
        <v>75.7</v>
      </c>
      <c r="C8" s="12">
        <v>83.6</v>
      </c>
      <c r="D8" s="209">
        <v>92.4</v>
      </c>
      <c r="E8" s="307">
        <v>90</v>
      </c>
      <c r="F8" s="213">
        <v>88.9</v>
      </c>
      <c r="G8" s="221">
        <f>F8-E8</f>
        <v>-1.0999999999999943</v>
      </c>
      <c r="H8" s="220"/>
      <c r="I8"/>
    </row>
    <row r="9" spans="1:9" ht="30" customHeight="1" thickBot="1" x14ac:dyDescent="0.3">
      <c r="A9" s="107" t="s">
        <v>171</v>
      </c>
      <c r="B9" s="375">
        <v>1281</v>
      </c>
      <c r="C9" s="375">
        <v>904</v>
      </c>
      <c r="D9" s="381">
        <v>728</v>
      </c>
      <c r="E9" s="308">
        <v>594</v>
      </c>
      <c r="F9" s="205">
        <v>545</v>
      </c>
      <c r="G9" s="404">
        <v>-8.1999999999999993</v>
      </c>
      <c r="H9" s="220"/>
      <c r="I9"/>
    </row>
    <row r="10" spans="1:9" ht="15" customHeight="1" thickBot="1" x14ac:dyDescent="0.3">
      <c r="A10" s="97" t="s">
        <v>172</v>
      </c>
      <c r="B10" s="376"/>
      <c r="C10" s="376"/>
      <c r="D10" s="382"/>
      <c r="E10" s="309"/>
      <c r="F10" s="198"/>
      <c r="G10" s="404"/>
      <c r="H10" s="220"/>
      <c r="I10"/>
    </row>
    <row r="11" spans="1:9" ht="20.25" customHeight="1" thickBot="1" x14ac:dyDescent="0.3">
      <c r="A11" s="4" t="s">
        <v>153</v>
      </c>
      <c r="B11" s="12">
        <v>73.099999999999994</v>
      </c>
      <c r="C11" s="12">
        <v>82.4</v>
      </c>
      <c r="D11" s="209">
        <v>72</v>
      </c>
      <c r="E11" s="307">
        <v>71.599999999999994</v>
      </c>
      <c r="F11" s="213">
        <v>82</v>
      </c>
      <c r="G11" s="221">
        <f>F11-E11</f>
        <v>10.400000000000006</v>
      </c>
      <c r="H11" s="220"/>
      <c r="I11"/>
    </row>
    <row r="12" spans="1:9" ht="28.5" customHeight="1" thickBot="1" x14ac:dyDescent="0.3">
      <c r="A12" s="107" t="s">
        <v>173</v>
      </c>
      <c r="B12" s="375">
        <v>7183</v>
      </c>
      <c r="C12" s="375">
        <v>7667</v>
      </c>
      <c r="D12" s="381">
        <v>8316</v>
      </c>
      <c r="E12" s="383">
        <v>3946</v>
      </c>
      <c r="F12" s="406">
        <v>4314</v>
      </c>
      <c r="G12" s="404">
        <v>9.3000000000000007</v>
      </c>
      <c r="H12" s="206"/>
      <c r="I12" s="202"/>
    </row>
    <row r="13" spans="1:9" ht="15.75" thickBot="1" x14ac:dyDescent="0.3">
      <c r="A13" s="97" t="s">
        <v>174</v>
      </c>
      <c r="B13" s="376"/>
      <c r="C13" s="376"/>
      <c r="D13" s="405"/>
      <c r="E13" s="384"/>
      <c r="F13" s="407"/>
      <c r="G13" s="404"/>
      <c r="H13" s="220"/>
      <c r="I13"/>
    </row>
    <row r="14" spans="1:9" ht="19.5" customHeight="1" thickBot="1" x14ac:dyDescent="0.3">
      <c r="A14" s="4" t="s">
        <v>153</v>
      </c>
      <c r="B14" s="12">
        <v>58.6</v>
      </c>
      <c r="C14" s="12">
        <v>64.5</v>
      </c>
      <c r="D14" s="209">
        <v>62.2</v>
      </c>
      <c r="E14" s="310">
        <v>64.5</v>
      </c>
      <c r="F14" s="214">
        <v>63.8</v>
      </c>
      <c r="G14" s="221">
        <f>F14-E14</f>
        <v>-0.70000000000000284</v>
      </c>
      <c r="H14" s="220"/>
      <c r="I14"/>
    </row>
    <row r="15" spans="1:9" ht="24.75" thickBot="1" x14ac:dyDescent="0.3">
      <c r="A15" s="97" t="s">
        <v>175</v>
      </c>
      <c r="B15" s="8">
        <v>4600</v>
      </c>
      <c r="C15" s="8">
        <v>5021</v>
      </c>
      <c r="D15" s="208">
        <v>5770</v>
      </c>
      <c r="E15" s="263">
        <v>2651</v>
      </c>
      <c r="F15" s="188">
        <v>2660</v>
      </c>
      <c r="G15" s="222">
        <v>0.3</v>
      </c>
      <c r="H15" s="220"/>
      <c r="I15"/>
    </row>
    <row r="16" spans="1:9" ht="15.75" thickBot="1" x14ac:dyDescent="0.3">
      <c r="A16" s="1" t="s">
        <v>153</v>
      </c>
      <c r="B16" s="73">
        <v>41.2</v>
      </c>
      <c r="C16" s="73">
        <v>44.6</v>
      </c>
      <c r="D16" s="210">
        <v>40</v>
      </c>
      <c r="E16" s="307">
        <v>49.9</v>
      </c>
      <c r="F16" s="213">
        <v>39.9</v>
      </c>
      <c r="G16" s="221">
        <f>F16-E16</f>
        <v>-10</v>
      </c>
      <c r="H16" s="220"/>
      <c r="I16"/>
    </row>
    <row r="17" spans="1:10" s="217" customFormat="1" ht="65.25" customHeight="1" x14ac:dyDescent="0.25">
      <c r="A17" s="227"/>
      <c r="B17" s="159"/>
      <c r="C17" s="159"/>
      <c r="D17" s="159"/>
      <c r="E17" s="159"/>
      <c r="F17" s="159"/>
      <c r="G17" s="159"/>
      <c r="H17" s="202"/>
      <c r="I17" s="202"/>
      <c r="J17" s="203"/>
    </row>
    <row r="18" spans="1:10" s="217" customFormat="1" x14ac:dyDescent="0.25">
      <c r="A18" s="401">
        <v>4</v>
      </c>
      <c r="B18" s="402"/>
      <c r="C18" s="402"/>
      <c r="D18" s="402"/>
      <c r="E18" s="402"/>
      <c r="F18" s="402"/>
      <c r="G18" s="402"/>
      <c r="H18" s="403"/>
      <c r="I18" s="403"/>
      <c r="J18" s="402"/>
    </row>
    <row r="19" spans="1:10" s="217" customFormat="1" ht="15.75" thickBot="1" x14ac:dyDescent="0.3">
      <c r="A19" s="227"/>
      <c r="B19" s="159"/>
      <c r="C19" s="159"/>
      <c r="D19" s="159"/>
      <c r="E19" s="159"/>
      <c r="F19" s="159"/>
      <c r="G19" s="159"/>
      <c r="H19" s="223"/>
      <c r="I19" s="224"/>
    </row>
    <row r="20" spans="1:10" ht="26.25" thickBot="1" x14ac:dyDescent="0.3">
      <c r="A20" s="84" t="s">
        <v>3</v>
      </c>
      <c r="B20" s="111">
        <v>2013</v>
      </c>
      <c r="C20" s="111">
        <v>2014</v>
      </c>
      <c r="D20" s="230">
        <v>2015</v>
      </c>
      <c r="E20" s="311" t="s">
        <v>147</v>
      </c>
      <c r="F20" s="158" t="s">
        <v>232</v>
      </c>
      <c r="G20" s="225" t="s">
        <v>32</v>
      </c>
      <c r="H20" s="224"/>
      <c r="I20"/>
    </row>
    <row r="21" spans="1:10" ht="15.75" thickBot="1" x14ac:dyDescent="0.3">
      <c r="A21" s="97" t="s">
        <v>176</v>
      </c>
      <c r="B21" s="8">
        <v>428</v>
      </c>
      <c r="C21" s="8">
        <v>445</v>
      </c>
      <c r="D21" s="231">
        <v>262</v>
      </c>
      <c r="E21" s="312">
        <v>251</v>
      </c>
      <c r="F21" s="155">
        <v>199</v>
      </c>
      <c r="G21" s="174">
        <v>-20.7</v>
      </c>
      <c r="I21"/>
    </row>
    <row r="22" spans="1:10" ht="15.75" thickBot="1" x14ac:dyDescent="0.3">
      <c r="A22" s="4" t="s">
        <v>177</v>
      </c>
      <c r="B22" s="12">
        <v>5.6</v>
      </c>
      <c r="C22" s="12">
        <v>4.8</v>
      </c>
      <c r="D22" s="232">
        <v>5.4</v>
      </c>
      <c r="E22" s="313">
        <v>5.6</v>
      </c>
      <c r="F22" s="156">
        <v>4.5</v>
      </c>
      <c r="G22" s="226">
        <f>F22-E22</f>
        <v>-1.0999999999999996</v>
      </c>
      <c r="I22"/>
    </row>
    <row r="23" spans="1:10" ht="21" customHeight="1" x14ac:dyDescent="0.25">
      <c r="A23" s="107" t="s">
        <v>178</v>
      </c>
      <c r="B23" s="375">
        <v>2933</v>
      </c>
      <c r="C23" s="375">
        <v>4018</v>
      </c>
      <c r="D23" s="397">
        <v>2021</v>
      </c>
      <c r="E23" s="383">
        <v>2105</v>
      </c>
      <c r="F23" s="399">
        <v>2045</v>
      </c>
      <c r="G23" s="381">
        <v>-2.9</v>
      </c>
      <c r="H23" s="224"/>
      <c r="I23"/>
    </row>
    <row r="24" spans="1:10" ht="17.25" customHeight="1" thickBot="1" x14ac:dyDescent="0.3">
      <c r="A24" s="97" t="s">
        <v>179</v>
      </c>
      <c r="B24" s="376"/>
      <c r="C24" s="376"/>
      <c r="D24" s="398"/>
      <c r="E24" s="384"/>
      <c r="F24" s="400"/>
      <c r="G24" s="382"/>
      <c r="H24" s="224"/>
      <c r="I24"/>
    </row>
    <row r="25" spans="1:10" ht="18" customHeight="1" thickBot="1" x14ac:dyDescent="0.3">
      <c r="A25" s="4" t="s">
        <v>177</v>
      </c>
      <c r="B25" s="12">
        <v>38.1</v>
      </c>
      <c r="C25" s="12">
        <v>43.5</v>
      </c>
      <c r="D25" s="232">
        <v>41.8</v>
      </c>
      <c r="E25" s="313">
        <v>47.1</v>
      </c>
      <c r="F25" s="156">
        <v>46.6</v>
      </c>
      <c r="G25" s="226">
        <f>F25-E25</f>
        <v>-0.5</v>
      </c>
      <c r="I25"/>
    </row>
    <row r="26" spans="1:10" ht="20.25" customHeight="1" x14ac:dyDescent="0.25">
      <c r="A26" s="107" t="s">
        <v>180</v>
      </c>
      <c r="B26" s="375">
        <v>2364</v>
      </c>
      <c r="C26" s="375">
        <v>2364</v>
      </c>
      <c r="D26" s="397">
        <v>1267</v>
      </c>
      <c r="E26" s="383">
        <v>1302</v>
      </c>
      <c r="F26" s="399">
        <v>1391</v>
      </c>
      <c r="G26" s="381">
        <v>6.8</v>
      </c>
      <c r="H26" s="224"/>
      <c r="I26"/>
    </row>
    <row r="27" spans="1:10" ht="15.75" thickBot="1" x14ac:dyDescent="0.3">
      <c r="A27" s="97" t="s">
        <v>181</v>
      </c>
      <c r="B27" s="376"/>
      <c r="C27" s="376"/>
      <c r="D27" s="398"/>
      <c r="E27" s="384"/>
      <c r="F27" s="400"/>
      <c r="G27" s="382"/>
      <c r="H27" s="224"/>
      <c r="I27"/>
    </row>
    <row r="28" spans="1:10" ht="15.75" thickBot="1" x14ac:dyDescent="0.3">
      <c r="A28" s="4" t="s">
        <v>177</v>
      </c>
      <c r="B28" s="12">
        <v>30.7</v>
      </c>
      <c r="C28" s="12">
        <v>25.6</v>
      </c>
      <c r="D28" s="232">
        <v>26.2</v>
      </c>
      <c r="E28" s="313">
        <v>29.1</v>
      </c>
      <c r="F28" s="156">
        <v>31.7</v>
      </c>
      <c r="G28" s="226">
        <f>F28-E28</f>
        <v>2.5999999999999979</v>
      </c>
      <c r="I28"/>
    </row>
    <row r="29" spans="1:10" ht="15.75" thickBot="1" x14ac:dyDescent="0.3">
      <c r="A29" s="97" t="s">
        <v>182</v>
      </c>
      <c r="B29" s="8">
        <v>933</v>
      </c>
      <c r="C29" s="8">
        <v>1281</v>
      </c>
      <c r="D29" s="231">
        <v>776</v>
      </c>
      <c r="E29" s="312">
        <v>575</v>
      </c>
      <c r="F29" s="155">
        <v>543</v>
      </c>
      <c r="G29" s="208">
        <v>-5.6</v>
      </c>
      <c r="H29" s="224"/>
      <c r="I29"/>
    </row>
    <row r="30" spans="1:10" ht="15.75" thickBot="1" x14ac:dyDescent="0.3">
      <c r="A30" s="4" t="s">
        <v>177</v>
      </c>
      <c r="B30" s="12">
        <v>12.9</v>
      </c>
      <c r="C30" s="12">
        <v>13.9</v>
      </c>
      <c r="D30" s="232">
        <v>16.100000000000001</v>
      </c>
      <c r="E30" s="313">
        <v>12.9</v>
      </c>
      <c r="F30" s="156">
        <v>12.4</v>
      </c>
      <c r="G30" s="226">
        <f>F30-E30</f>
        <v>-0.5</v>
      </c>
      <c r="I30"/>
    </row>
    <row r="31" spans="1:10" ht="26.25" customHeight="1" thickBot="1" x14ac:dyDescent="0.3">
      <c r="A31" s="97" t="s">
        <v>183</v>
      </c>
      <c r="B31" s="8">
        <v>5025</v>
      </c>
      <c r="C31" s="8">
        <v>4775</v>
      </c>
      <c r="D31" s="231">
        <v>2331</v>
      </c>
      <c r="E31" s="312">
        <v>2163</v>
      </c>
      <c r="F31" s="155">
        <v>2226</v>
      </c>
      <c r="G31" s="208">
        <v>2.9</v>
      </c>
      <c r="H31" s="224"/>
      <c r="I31"/>
    </row>
    <row r="32" spans="1:10" ht="20.25" customHeight="1" thickBot="1" x14ac:dyDescent="0.3">
      <c r="A32" s="4" t="s">
        <v>177</v>
      </c>
      <c r="B32" s="12">
        <v>32</v>
      </c>
      <c r="C32" s="12">
        <v>28.4</v>
      </c>
      <c r="D32" s="232">
        <v>28.6</v>
      </c>
      <c r="E32" s="313">
        <v>24.4</v>
      </c>
      <c r="F32" s="156">
        <v>24.9</v>
      </c>
      <c r="G32" s="226">
        <f>F32-E32</f>
        <v>0.5</v>
      </c>
      <c r="I32"/>
    </row>
    <row r="33" spans="1:10" ht="18.75" customHeight="1" thickBot="1" x14ac:dyDescent="0.3">
      <c r="A33" s="97" t="s">
        <v>184</v>
      </c>
      <c r="B33" s="8">
        <v>3456</v>
      </c>
      <c r="C33" s="8">
        <v>3346</v>
      </c>
      <c r="D33" s="231">
        <v>1605</v>
      </c>
      <c r="E33" s="312">
        <v>1478</v>
      </c>
      <c r="F33" s="155">
        <v>1590</v>
      </c>
      <c r="G33" s="208">
        <v>7.6</v>
      </c>
      <c r="H33" s="224"/>
      <c r="I33"/>
    </row>
    <row r="34" spans="1:10" ht="20.25" customHeight="1" thickBot="1" x14ac:dyDescent="0.3">
      <c r="A34" s="4" t="s">
        <v>177</v>
      </c>
      <c r="B34" s="12">
        <v>22</v>
      </c>
      <c r="C34" s="12">
        <v>19.899999999999999</v>
      </c>
      <c r="D34" s="232">
        <v>19.7</v>
      </c>
      <c r="E34" s="313">
        <v>16.7</v>
      </c>
      <c r="F34" s="156">
        <v>17.8</v>
      </c>
      <c r="G34" s="226">
        <f>F34-E34</f>
        <v>1.1000000000000014</v>
      </c>
      <c r="I34"/>
    </row>
    <row r="35" spans="1:10" s="217" customFormat="1" x14ac:dyDescent="0.25">
      <c r="I35" s="224"/>
    </row>
    <row r="36" spans="1:10" s="217" customFormat="1" ht="102" customHeight="1" x14ac:dyDescent="0.25">
      <c r="I36" s="224"/>
    </row>
    <row r="37" spans="1:10" s="217" customFormat="1" x14ac:dyDescent="0.25">
      <c r="A37" s="395">
        <v>5</v>
      </c>
      <c r="B37" s="395"/>
      <c r="C37" s="395"/>
      <c r="D37" s="395"/>
      <c r="E37" s="395"/>
      <c r="F37" s="395"/>
      <c r="G37" s="395"/>
      <c r="H37" s="395"/>
      <c r="I37" s="396"/>
      <c r="J37" s="395"/>
    </row>
    <row r="38" spans="1:10" s="217" customFormat="1" x14ac:dyDescent="0.25">
      <c r="I38" s="224"/>
    </row>
    <row r="39" spans="1:10" s="217" customFormat="1" x14ac:dyDescent="0.25">
      <c r="I39" s="224"/>
    </row>
    <row r="40" spans="1:10" s="217" customFormat="1" x14ac:dyDescent="0.25">
      <c r="I40" s="224"/>
    </row>
    <row r="41" spans="1:10" s="217" customFormat="1" x14ac:dyDescent="0.25"/>
    <row r="42" spans="1:10" s="217" customFormat="1" x14ac:dyDescent="0.25"/>
    <row r="43" spans="1:10" s="217" customFormat="1" x14ac:dyDescent="0.25">
      <c r="I43" s="224"/>
    </row>
    <row r="44" spans="1:10" s="217" customFormat="1" x14ac:dyDescent="0.25">
      <c r="I44" s="224"/>
    </row>
    <row r="45" spans="1:10" s="217" customFormat="1" x14ac:dyDescent="0.25">
      <c r="I45" s="224"/>
    </row>
    <row r="46" spans="1:10" s="217" customFormat="1" x14ac:dyDescent="0.25">
      <c r="I46" s="224"/>
    </row>
    <row r="47" spans="1:10" s="217" customFormat="1" x14ac:dyDescent="0.25">
      <c r="I47" s="224"/>
    </row>
    <row r="48" spans="1:10" s="217" customFormat="1" x14ac:dyDescent="0.25">
      <c r="I48" s="224"/>
    </row>
    <row r="49" spans="9:9" s="217" customFormat="1" x14ac:dyDescent="0.25">
      <c r="I49" s="224"/>
    </row>
    <row r="50" spans="9:9" s="217" customFormat="1" x14ac:dyDescent="0.25">
      <c r="I50" s="224"/>
    </row>
    <row r="51" spans="9:9" s="217" customFormat="1" x14ac:dyDescent="0.25">
      <c r="I51" s="224"/>
    </row>
    <row r="52" spans="9:9" s="217" customFormat="1" x14ac:dyDescent="0.25">
      <c r="I52" s="224"/>
    </row>
    <row r="53" spans="9:9" s="217" customFormat="1" x14ac:dyDescent="0.25">
      <c r="I53" s="224"/>
    </row>
    <row r="54" spans="9:9" s="217" customFormat="1" x14ac:dyDescent="0.25">
      <c r="I54" s="224"/>
    </row>
    <row r="55" spans="9:9" s="217" customFormat="1" x14ac:dyDescent="0.25"/>
    <row r="56" spans="9:9" s="217" customFormat="1" x14ac:dyDescent="0.25"/>
    <row r="57" spans="9:9" s="217" customFormat="1" x14ac:dyDescent="0.25"/>
    <row r="58" spans="9:9" s="217" customFormat="1" x14ac:dyDescent="0.25"/>
    <row r="59" spans="9:9" s="217" customFormat="1" x14ac:dyDescent="0.25"/>
    <row r="60" spans="9:9" s="217" customFormat="1" x14ac:dyDescent="0.25"/>
    <row r="61" spans="9:9" s="217" customFormat="1" x14ac:dyDescent="0.25"/>
    <row r="62" spans="9:9" s="217" customFormat="1" x14ac:dyDescent="0.25"/>
    <row r="63" spans="9:9" s="217" customFormat="1" x14ac:dyDescent="0.25"/>
    <row r="64" spans="9:9" s="217" customFormat="1" x14ac:dyDescent="0.25"/>
    <row r="65" s="217" customFormat="1" x14ac:dyDescent="0.25"/>
    <row r="66" s="217" customFormat="1" x14ac:dyDescent="0.25"/>
    <row r="67" s="217" customFormat="1" x14ac:dyDescent="0.25"/>
    <row r="68" s="217" customFormat="1" x14ac:dyDescent="0.25"/>
    <row r="69" s="217" customFormat="1" x14ac:dyDescent="0.25"/>
    <row r="70" s="217" customFormat="1" x14ac:dyDescent="0.25"/>
    <row r="71" s="217" customFormat="1" x14ac:dyDescent="0.25"/>
    <row r="72" s="217" customFormat="1" x14ac:dyDescent="0.25"/>
    <row r="73" s="217" customFormat="1" x14ac:dyDescent="0.25"/>
    <row r="74" s="217" customFormat="1" x14ac:dyDescent="0.25"/>
    <row r="75" s="217" customFormat="1" x14ac:dyDescent="0.25"/>
    <row r="76" s="217" customFormat="1" x14ac:dyDescent="0.25"/>
    <row r="77" s="217" customFormat="1" x14ac:dyDescent="0.25"/>
    <row r="78" s="217" customFormat="1" x14ac:dyDescent="0.25"/>
    <row r="79" s="217" customFormat="1" x14ac:dyDescent="0.25"/>
    <row r="80" s="217" customFormat="1" x14ac:dyDescent="0.25"/>
    <row r="81" s="217" customFormat="1" x14ac:dyDescent="0.25"/>
    <row r="82" s="217" customFormat="1" x14ac:dyDescent="0.25"/>
    <row r="83" s="217" customFormat="1" x14ac:dyDescent="0.25"/>
    <row r="84" s="217" customFormat="1" x14ac:dyDescent="0.25"/>
    <row r="85" s="217" customFormat="1" x14ac:dyDescent="0.25"/>
    <row r="86" s="217" customFormat="1" x14ac:dyDescent="0.25"/>
    <row r="87" s="217" customFormat="1" x14ac:dyDescent="0.25"/>
    <row r="88" s="217" customFormat="1" x14ac:dyDescent="0.25"/>
    <row r="89" s="217" customFormat="1" x14ac:dyDescent="0.25"/>
    <row r="90" s="217" customFormat="1" x14ac:dyDescent="0.25"/>
    <row r="91" s="217" customFormat="1" x14ac:dyDescent="0.25"/>
    <row r="92" s="217" customFormat="1" x14ac:dyDescent="0.25"/>
    <row r="93" s="217" customFormat="1" x14ac:dyDescent="0.25"/>
    <row r="94" s="217" customFormat="1" x14ac:dyDescent="0.25"/>
    <row r="95" s="217" customFormat="1" x14ac:dyDescent="0.25"/>
    <row r="96" s="217" customFormat="1" x14ac:dyDescent="0.25"/>
    <row r="97" s="217" customFormat="1" x14ac:dyDescent="0.25"/>
    <row r="98" s="217" customFormat="1" x14ac:dyDescent="0.25"/>
    <row r="99" s="217" customFormat="1" x14ac:dyDescent="0.25"/>
    <row r="100" s="217" customFormat="1" x14ac:dyDescent="0.25"/>
    <row r="101" s="217" customFormat="1" x14ac:dyDescent="0.25"/>
    <row r="102" s="217" customFormat="1" x14ac:dyDescent="0.25"/>
    <row r="103" s="217" customFormat="1" x14ac:dyDescent="0.25"/>
    <row r="104" s="217" customFormat="1" x14ac:dyDescent="0.25"/>
    <row r="105" s="217" customFormat="1" x14ac:dyDescent="0.25"/>
    <row r="106" s="217" customFormat="1" x14ac:dyDescent="0.25"/>
    <row r="107" s="217" customFormat="1" x14ac:dyDescent="0.25"/>
    <row r="108" s="217" customFormat="1" x14ac:dyDescent="0.25"/>
    <row r="109" s="217" customFormat="1" x14ac:dyDescent="0.25"/>
    <row r="110" s="217" customFormat="1" x14ac:dyDescent="0.25"/>
    <row r="111" s="217" customFormat="1" x14ac:dyDescent="0.25"/>
    <row r="112" s="217" customFormat="1" x14ac:dyDescent="0.25"/>
    <row r="113" s="217" customFormat="1" x14ac:dyDescent="0.25"/>
    <row r="114" s="217" customFormat="1" x14ac:dyDescent="0.25"/>
    <row r="115" s="217" customFormat="1" x14ac:dyDescent="0.25"/>
    <row r="116" s="217" customFormat="1" x14ac:dyDescent="0.25"/>
    <row r="117" s="217" customFormat="1" x14ac:dyDescent="0.25"/>
    <row r="118" s="217" customFormat="1" x14ac:dyDescent="0.25"/>
    <row r="119" s="217" customFormat="1" x14ac:dyDescent="0.25"/>
    <row r="120" s="217" customFormat="1" x14ac:dyDescent="0.25"/>
    <row r="121" s="217" customFormat="1" x14ac:dyDescent="0.25"/>
    <row r="122" s="217" customFormat="1" x14ac:dyDescent="0.25"/>
    <row r="123" s="217" customFormat="1" x14ac:dyDescent="0.25"/>
    <row r="124" s="217" customFormat="1" x14ac:dyDescent="0.25"/>
    <row r="125" s="217" customFormat="1" x14ac:dyDescent="0.25"/>
    <row r="126" s="217" customFormat="1" x14ac:dyDescent="0.25"/>
    <row r="127" s="217" customFormat="1" x14ac:dyDescent="0.25"/>
    <row r="128" s="217" customFormat="1" x14ac:dyDescent="0.25"/>
    <row r="129" s="217" customFormat="1" x14ac:dyDescent="0.25"/>
    <row r="130" s="217" customFormat="1" x14ac:dyDescent="0.25"/>
    <row r="131" s="217" customFormat="1" x14ac:dyDescent="0.25"/>
    <row r="132" s="217" customFormat="1" x14ac:dyDescent="0.25"/>
    <row r="133" s="217" customFormat="1" x14ac:dyDescent="0.25"/>
    <row r="134" s="217" customFormat="1" x14ac:dyDescent="0.25"/>
    <row r="135" s="217" customFormat="1" x14ac:dyDescent="0.25"/>
    <row r="136" s="217" customFormat="1" x14ac:dyDescent="0.25"/>
    <row r="137" s="217" customFormat="1" x14ac:dyDescent="0.25"/>
    <row r="138" s="217" customFormat="1" x14ac:dyDescent="0.25"/>
    <row r="139" s="217" customFormat="1" x14ac:dyDescent="0.25"/>
    <row r="140" s="217" customFormat="1" x14ac:dyDescent="0.25"/>
    <row r="141" s="217" customFormat="1" x14ac:dyDescent="0.25"/>
    <row r="142" s="217" customFormat="1" x14ac:dyDescent="0.25"/>
    <row r="143" s="217" customFormat="1" x14ac:dyDescent="0.25"/>
    <row r="144" s="217" customFormat="1" x14ac:dyDescent="0.25"/>
    <row r="145" s="217" customFormat="1" x14ac:dyDescent="0.25"/>
    <row r="146" s="217" customFormat="1" x14ac:dyDescent="0.25"/>
    <row r="147" s="217" customFormat="1" x14ac:dyDescent="0.25"/>
    <row r="148" s="217" customFormat="1" x14ac:dyDescent="0.25"/>
    <row r="149" s="217" customFormat="1" x14ac:dyDescent="0.25"/>
    <row r="150" s="217" customFormat="1" x14ac:dyDescent="0.25"/>
    <row r="151" s="217" customFormat="1" x14ac:dyDescent="0.25"/>
    <row r="152" s="217" customFormat="1" x14ac:dyDescent="0.25"/>
    <row r="153" s="217" customFormat="1" x14ac:dyDescent="0.25"/>
    <row r="154" s="217" customFormat="1" x14ac:dyDescent="0.25"/>
    <row r="155" s="217" customFormat="1" x14ac:dyDescent="0.25"/>
    <row r="156" s="217" customFormat="1" x14ac:dyDescent="0.25"/>
    <row r="157" s="217" customFormat="1" x14ac:dyDescent="0.25"/>
    <row r="158" s="217" customFormat="1" x14ac:dyDescent="0.25"/>
    <row r="159" s="217" customFormat="1" x14ac:dyDescent="0.25"/>
    <row r="160" s="217" customFormat="1" x14ac:dyDescent="0.25"/>
    <row r="161" s="217" customFormat="1" x14ac:dyDescent="0.25"/>
    <row r="162" s="217" customFormat="1" x14ac:dyDescent="0.25"/>
    <row r="163" s="217" customFormat="1" x14ac:dyDescent="0.25"/>
    <row r="164" s="217" customFormat="1" x14ac:dyDescent="0.25"/>
    <row r="165" s="217" customFormat="1" x14ac:dyDescent="0.25"/>
    <row r="166" s="217" customFormat="1" x14ac:dyDescent="0.25"/>
    <row r="167" s="217" customFormat="1" x14ac:dyDescent="0.25"/>
    <row r="168" s="217" customFormat="1" x14ac:dyDescent="0.25"/>
    <row r="169" s="217" customFormat="1" x14ac:dyDescent="0.25"/>
    <row r="170" s="217" customFormat="1" x14ac:dyDescent="0.25"/>
    <row r="171" s="217" customFormat="1" x14ac:dyDescent="0.25"/>
    <row r="172" s="217" customFormat="1" x14ac:dyDescent="0.25"/>
    <row r="173" s="217" customFormat="1" x14ac:dyDescent="0.25"/>
    <row r="174" s="217" customFormat="1" x14ac:dyDescent="0.25"/>
    <row r="175" s="217" customFormat="1" x14ac:dyDescent="0.25"/>
    <row r="176" s="217" customFormat="1" x14ac:dyDescent="0.25"/>
    <row r="177" s="217" customFormat="1" x14ac:dyDescent="0.25"/>
    <row r="178" s="217" customFormat="1" x14ac:dyDescent="0.25"/>
    <row r="179" s="217" customFormat="1" x14ac:dyDescent="0.25"/>
    <row r="180" s="217" customFormat="1" x14ac:dyDescent="0.25"/>
    <row r="181" s="217" customFormat="1" x14ac:dyDescent="0.25"/>
    <row r="182" s="217" customFormat="1" x14ac:dyDescent="0.25"/>
    <row r="183" s="217" customFormat="1" x14ac:dyDescent="0.25"/>
    <row r="184" s="217" customFormat="1" x14ac:dyDescent="0.25"/>
    <row r="185" s="217" customFormat="1" x14ac:dyDescent="0.25"/>
    <row r="186" s="217" customFormat="1" x14ac:dyDescent="0.25"/>
    <row r="187" s="217" customFormat="1" x14ac:dyDescent="0.25"/>
    <row r="188" s="217" customFormat="1" x14ac:dyDescent="0.25"/>
    <row r="189" s="217" customFormat="1" x14ac:dyDescent="0.25"/>
    <row r="190" s="217" customFormat="1" x14ac:dyDescent="0.25"/>
    <row r="191" s="217" customFormat="1" x14ac:dyDescent="0.25"/>
    <row r="192" s="217" customFormat="1" x14ac:dyDescent="0.25"/>
    <row r="193" s="217" customFormat="1" x14ac:dyDescent="0.25"/>
    <row r="194" s="217" customFormat="1" x14ac:dyDescent="0.25"/>
    <row r="195" s="217" customFormat="1" x14ac:dyDescent="0.25"/>
    <row r="196" s="217" customFormat="1" x14ac:dyDescent="0.25"/>
    <row r="197" s="217" customFormat="1" x14ac:dyDescent="0.25"/>
    <row r="198" s="217" customFormat="1" x14ac:dyDescent="0.25"/>
    <row r="199" s="217" customFormat="1" x14ac:dyDescent="0.25"/>
    <row r="200" s="217" customFormat="1" x14ac:dyDescent="0.25"/>
    <row r="201" s="217" customFormat="1" x14ac:dyDescent="0.25"/>
    <row r="202" s="217" customFormat="1" x14ac:dyDescent="0.25"/>
    <row r="203" s="217" customFormat="1" x14ac:dyDescent="0.25"/>
    <row r="204" s="217" customFormat="1" x14ac:dyDescent="0.25"/>
    <row r="205" s="217" customFormat="1" x14ac:dyDescent="0.25"/>
    <row r="206" s="217" customFormat="1" x14ac:dyDescent="0.25"/>
    <row r="207" s="217" customFormat="1" x14ac:dyDescent="0.25"/>
    <row r="208" s="217" customFormat="1" x14ac:dyDescent="0.25"/>
    <row r="209" s="217" customFormat="1" x14ac:dyDescent="0.25"/>
    <row r="210" s="217" customFormat="1" x14ac:dyDescent="0.25"/>
    <row r="211" s="217" customFormat="1" x14ac:dyDescent="0.25"/>
    <row r="212" s="217" customFormat="1" x14ac:dyDescent="0.25"/>
    <row r="213" s="217" customFormat="1" x14ac:dyDescent="0.25"/>
    <row r="214" s="217" customFormat="1" x14ac:dyDescent="0.25"/>
    <row r="215" s="217" customFormat="1" x14ac:dyDescent="0.25"/>
    <row r="216" s="217" customFormat="1" x14ac:dyDescent="0.25"/>
    <row r="217" s="217" customFormat="1" x14ac:dyDescent="0.25"/>
    <row r="218" s="217" customFormat="1" x14ac:dyDescent="0.25"/>
    <row r="219" s="217" customFormat="1" x14ac:dyDescent="0.25"/>
    <row r="220" s="217" customFormat="1" x14ac:dyDescent="0.25"/>
    <row r="221" s="217" customFormat="1" x14ac:dyDescent="0.25"/>
    <row r="222" s="217" customFormat="1" x14ac:dyDescent="0.25"/>
    <row r="223" s="217" customFormat="1" x14ac:dyDescent="0.25"/>
    <row r="224" s="217" customFormat="1" x14ac:dyDescent="0.25"/>
    <row r="225" s="217" customFormat="1" x14ac:dyDescent="0.25"/>
    <row r="226" s="217" customFormat="1" x14ac:dyDescent="0.25"/>
    <row r="227" s="217" customFormat="1" x14ac:dyDescent="0.25"/>
    <row r="228" s="217" customFormat="1" x14ac:dyDescent="0.25"/>
    <row r="229" s="217" customFormat="1" x14ac:dyDescent="0.25"/>
    <row r="230" s="217" customFormat="1" x14ac:dyDescent="0.25"/>
    <row r="231" s="217" customFormat="1" x14ac:dyDescent="0.25"/>
    <row r="232" s="217" customFormat="1" x14ac:dyDescent="0.25"/>
    <row r="233" s="217" customFormat="1" x14ac:dyDescent="0.25"/>
    <row r="234" s="217" customFormat="1" x14ac:dyDescent="0.25"/>
    <row r="235" s="217" customFormat="1" x14ac:dyDescent="0.25"/>
    <row r="236" s="217" customFormat="1" x14ac:dyDescent="0.25"/>
    <row r="237" s="217" customFormat="1" x14ac:dyDescent="0.25"/>
    <row r="238" s="217" customFormat="1" x14ac:dyDescent="0.25"/>
    <row r="239" s="217" customFormat="1" x14ac:dyDescent="0.25"/>
    <row r="240" s="217" customFormat="1" x14ac:dyDescent="0.25"/>
    <row r="241" s="217" customFormat="1" x14ac:dyDescent="0.25"/>
    <row r="242" s="217" customFormat="1" x14ac:dyDescent="0.25"/>
    <row r="243" s="217" customFormat="1" x14ac:dyDescent="0.25"/>
    <row r="244" s="217" customFormat="1" x14ac:dyDescent="0.25"/>
    <row r="245" s="217" customFormat="1" x14ac:dyDescent="0.25"/>
    <row r="246" s="217" customFormat="1" x14ac:dyDescent="0.25"/>
    <row r="247" s="217" customFormat="1" x14ac:dyDescent="0.25"/>
  </sheetData>
  <mergeCells count="24">
    <mergeCell ref="A18:J18"/>
    <mergeCell ref="B23:B24"/>
    <mergeCell ref="G12:G13"/>
    <mergeCell ref="B9:B10"/>
    <mergeCell ref="C9:C10"/>
    <mergeCell ref="D9:D10"/>
    <mergeCell ref="G9:G10"/>
    <mergeCell ref="B12:B13"/>
    <mergeCell ref="C12:C13"/>
    <mergeCell ref="D12:D13"/>
    <mergeCell ref="F12:F13"/>
    <mergeCell ref="E12:E13"/>
    <mergeCell ref="C23:C24"/>
    <mergeCell ref="D23:D24"/>
    <mergeCell ref="F23:F24"/>
    <mergeCell ref="G23:G24"/>
    <mergeCell ref="E23:E24"/>
    <mergeCell ref="A37:J37"/>
    <mergeCell ref="B26:B27"/>
    <mergeCell ref="C26:C27"/>
    <mergeCell ref="D26:D27"/>
    <mergeCell ref="F26:F27"/>
    <mergeCell ref="G26:G27"/>
    <mergeCell ref="E26:E27"/>
  </mergeCells>
  <pageMargins left="0.7" right="0.7" top="0.75" bottom="0.75" header="0.3" footer="0.3"/>
  <pageSetup paperSize="9" scale="85" orientation="portrait" verticalDpi="0" r:id="rId1"/>
  <rowBreaks count="1" manualBreakCount="1">
    <brk id="19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J54"/>
  <sheetViews>
    <sheetView view="pageLayout" zoomScaleNormal="100" zoomScaleSheetLayoutView="115" workbookViewId="0">
      <selection activeCell="F8" sqref="F8"/>
    </sheetView>
  </sheetViews>
  <sheetFormatPr defaultRowHeight="15" x14ac:dyDescent="0.25"/>
  <cols>
    <col min="1" max="1" width="26" customWidth="1"/>
    <col min="2" max="3" width="6.7109375" customWidth="1"/>
    <col min="4" max="4" width="6.140625" customWidth="1"/>
    <col min="5" max="5" width="6.7109375" customWidth="1"/>
    <col min="6" max="6" width="7.42578125" customWidth="1"/>
    <col min="7" max="7" width="7.28515625" customWidth="1"/>
    <col min="8" max="8" width="5.28515625" customWidth="1"/>
    <col min="9" max="9" width="8.7109375" customWidth="1"/>
    <col min="10" max="10" width="11.42578125" customWidth="1"/>
  </cols>
  <sheetData>
    <row r="1" spans="1:10" ht="23.25" customHeight="1" x14ac:dyDescent="0.25">
      <c r="A1" s="409" t="s">
        <v>2</v>
      </c>
      <c r="B1" s="410"/>
      <c r="C1" s="410"/>
      <c r="D1" s="410"/>
      <c r="E1" s="410"/>
      <c r="F1" s="410"/>
      <c r="G1" s="410"/>
      <c r="H1" s="410"/>
      <c r="I1" s="410"/>
    </row>
    <row r="2" spans="1:10" ht="42" customHeight="1" thickBot="1" x14ac:dyDescent="0.3">
      <c r="A2" s="414"/>
      <c r="B2" s="415"/>
      <c r="C2" s="415"/>
      <c r="D2" s="415"/>
      <c r="E2" s="415"/>
      <c r="F2" s="415"/>
      <c r="G2" s="415"/>
      <c r="H2" s="410"/>
      <c r="I2" s="423"/>
      <c r="J2" s="423"/>
    </row>
    <row r="3" spans="1:10" ht="36.75" customHeight="1" thickBot="1" x14ac:dyDescent="0.3">
      <c r="A3" s="67" t="s">
        <v>3</v>
      </c>
      <c r="B3" s="2">
        <v>2013</v>
      </c>
      <c r="C3" s="2">
        <v>2014</v>
      </c>
      <c r="D3" s="243">
        <v>2015</v>
      </c>
      <c r="E3" s="249" t="s">
        <v>147</v>
      </c>
      <c r="F3" s="160" t="s">
        <v>232</v>
      </c>
      <c r="G3" s="125" t="s">
        <v>4</v>
      </c>
      <c r="H3" s="179"/>
      <c r="I3" s="180"/>
      <c r="J3" s="180"/>
    </row>
    <row r="4" spans="1:10" ht="41.25" customHeight="1" thickBot="1" x14ac:dyDescent="0.3">
      <c r="A4" s="74" t="s">
        <v>5</v>
      </c>
      <c r="B4" s="8">
        <v>736</v>
      </c>
      <c r="C4" s="9">
        <v>732</v>
      </c>
      <c r="D4" s="244">
        <v>741</v>
      </c>
      <c r="E4" s="250">
        <v>400</v>
      </c>
      <c r="F4" s="161">
        <v>406</v>
      </c>
      <c r="G4" s="113">
        <f>(F4*100)/E4-100</f>
        <v>1.5</v>
      </c>
      <c r="H4" s="421"/>
      <c r="I4" s="422"/>
      <c r="J4" s="422"/>
    </row>
    <row r="5" spans="1:10" ht="38.25" customHeight="1" thickBot="1" x14ac:dyDescent="0.3">
      <c r="A5" s="74" t="s">
        <v>144</v>
      </c>
      <c r="B5" s="8">
        <v>4.7</v>
      </c>
      <c r="C5" s="8">
        <v>4.3</v>
      </c>
      <c r="D5" s="245">
        <v>4.0999999999999996</v>
      </c>
      <c r="E5" s="251">
        <f>(400/8867)*100</f>
        <v>4.5111086049396638</v>
      </c>
      <c r="F5" s="324">
        <f>(400/8867)*100</f>
        <v>4.5111086049396638</v>
      </c>
      <c r="G5" s="113">
        <f>(F5*100)/E5-100</f>
        <v>0</v>
      </c>
      <c r="H5" s="416"/>
      <c r="I5" s="417"/>
    </row>
    <row r="6" spans="1:10" ht="75.75" customHeight="1" thickBot="1" x14ac:dyDescent="0.3">
      <c r="A6" s="74" t="s">
        <v>6</v>
      </c>
      <c r="B6" s="8">
        <v>476</v>
      </c>
      <c r="C6" s="9">
        <v>657</v>
      </c>
      <c r="D6" s="244">
        <v>798</v>
      </c>
      <c r="E6" s="250">
        <v>430</v>
      </c>
      <c r="F6" s="161">
        <v>470</v>
      </c>
      <c r="G6" s="113">
        <f>(F6*100)/E6-100</f>
        <v>9.3023255813953512</v>
      </c>
      <c r="H6" s="115"/>
    </row>
    <row r="7" spans="1:10" ht="37.5" customHeight="1" thickBot="1" x14ac:dyDescent="0.3">
      <c r="A7" s="74" t="s">
        <v>7</v>
      </c>
      <c r="B7" s="8">
        <v>5</v>
      </c>
      <c r="C7" s="8">
        <v>0</v>
      </c>
      <c r="D7" s="246">
        <v>2</v>
      </c>
      <c r="E7" s="252">
        <v>1</v>
      </c>
      <c r="F7" s="155">
        <v>1</v>
      </c>
      <c r="G7" s="113">
        <v>0</v>
      </c>
      <c r="H7" s="115"/>
    </row>
    <row r="8" spans="1:10" ht="44.25" customHeight="1" thickBot="1" x14ac:dyDescent="0.3">
      <c r="A8" s="74" t="s">
        <v>8</v>
      </c>
      <c r="B8" s="8">
        <v>5</v>
      </c>
      <c r="C8" s="8">
        <v>0</v>
      </c>
      <c r="D8" s="246">
        <v>1</v>
      </c>
      <c r="E8" s="252">
        <v>1</v>
      </c>
      <c r="F8" s="155">
        <v>0</v>
      </c>
      <c r="G8" s="113">
        <v>0</v>
      </c>
      <c r="H8" s="115"/>
    </row>
    <row r="9" spans="1:10" ht="36" customHeight="1" thickBot="1" x14ac:dyDescent="0.3">
      <c r="A9" s="74" t="s">
        <v>9</v>
      </c>
      <c r="B9" s="8">
        <v>3</v>
      </c>
      <c r="C9" s="8">
        <v>0</v>
      </c>
      <c r="D9" s="246">
        <v>1</v>
      </c>
      <c r="E9" s="252">
        <v>1</v>
      </c>
      <c r="F9" s="155">
        <v>0</v>
      </c>
      <c r="G9" s="113">
        <v>0</v>
      </c>
      <c r="H9" s="115"/>
    </row>
    <row r="10" spans="1:10" ht="59.25" customHeight="1" x14ac:dyDescent="0.25">
      <c r="A10" s="6"/>
      <c r="G10" s="115"/>
      <c r="H10" s="115"/>
    </row>
    <row r="11" spans="1:10" ht="21.75" customHeight="1" x14ac:dyDescent="0.25">
      <c r="A11" s="418">
        <v>6</v>
      </c>
      <c r="B11" s="419"/>
      <c r="C11" s="419"/>
      <c r="D11" s="419"/>
      <c r="E11" s="419"/>
      <c r="F11" s="419"/>
      <c r="G11" s="420"/>
      <c r="H11" s="420"/>
      <c r="I11" s="419"/>
    </row>
    <row r="12" spans="1:10" x14ac:dyDescent="0.25">
      <c r="A12" s="10"/>
      <c r="G12" s="115"/>
      <c r="H12" s="115"/>
    </row>
    <row r="13" spans="1:10" ht="33" customHeight="1" thickBot="1" x14ac:dyDescent="0.3">
      <c r="A13" s="411" t="s">
        <v>10</v>
      </c>
      <c r="B13" s="412"/>
      <c r="C13" s="412"/>
      <c r="D13" s="412"/>
      <c r="E13" s="412"/>
      <c r="F13" s="412"/>
      <c r="G13" s="413"/>
      <c r="H13" s="116"/>
    </row>
    <row r="14" spans="1:10" ht="37.5" customHeight="1" thickBot="1" x14ac:dyDescent="0.3">
      <c r="A14" s="67" t="s">
        <v>3</v>
      </c>
      <c r="B14" s="2">
        <v>2013</v>
      </c>
      <c r="C14" s="2">
        <v>2014</v>
      </c>
      <c r="D14" s="253">
        <v>2015</v>
      </c>
      <c r="E14" s="249" t="s">
        <v>147</v>
      </c>
      <c r="F14" s="160" t="s">
        <v>232</v>
      </c>
      <c r="G14" s="118" t="s">
        <v>4</v>
      </c>
      <c r="H14" s="117"/>
    </row>
    <row r="15" spans="1:10" ht="33.75" customHeight="1" thickBot="1" x14ac:dyDescent="0.3">
      <c r="A15" s="70" t="s">
        <v>11</v>
      </c>
      <c r="B15" s="8">
        <v>20823</v>
      </c>
      <c r="C15" s="8">
        <v>22456</v>
      </c>
      <c r="D15" s="253">
        <f>D16+D17+D18+D19+D20</f>
        <v>26616</v>
      </c>
      <c r="E15" s="252">
        <f>E16+E17+E18+E19+E20</f>
        <v>13648</v>
      </c>
      <c r="F15" s="155">
        <v>15018</v>
      </c>
      <c r="G15" s="118">
        <f t="shared" ref="G15:G20" si="0">(F15*100)/E15-100</f>
        <v>10.038100820633062</v>
      </c>
      <c r="H15" s="117"/>
    </row>
    <row r="16" spans="1:10" ht="32.25" customHeight="1" thickBot="1" x14ac:dyDescent="0.3">
      <c r="A16" s="71" t="s">
        <v>12</v>
      </c>
      <c r="B16" s="8">
        <v>1677</v>
      </c>
      <c r="C16" s="8">
        <v>1435</v>
      </c>
      <c r="D16" s="253">
        <v>1416</v>
      </c>
      <c r="E16" s="252">
        <f>637+156</f>
        <v>793</v>
      </c>
      <c r="F16" s="155">
        <v>776</v>
      </c>
      <c r="G16" s="118">
        <f t="shared" si="0"/>
        <v>-2.143757881462804</v>
      </c>
      <c r="H16" s="117"/>
    </row>
    <row r="17" spans="1:9" ht="35.25" customHeight="1" thickBot="1" x14ac:dyDescent="0.3">
      <c r="A17" s="71" t="s">
        <v>13</v>
      </c>
      <c r="B17" s="8">
        <v>10447</v>
      </c>
      <c r="C17" s="8">
        <v>12299</v>
      </c>
      <c r="D17" s="253">
        <v>14880</v>
      </c>
      <c r="E17" s="252">
        <v>7589</v>
      </c>
      <c r="F17" s="155">
        <v>8147</v>
      </c>
      <c r="G17" s="118">
        <f t="shared" si="0"/>
        <v>7.3527473975490807</v>
      </c>
      <c r="H17" s="117"/>
    </row>
    <row r="18" spans="1:9" ht="34.5" customHeight="1" thickBot="1" x14ac:dyDescent="0.3">
      <c r="A18" s="71" t="s">
        <v>14</v>
      </c>
      <c r="B18" s="8">
        <v>7829</v>
      </c>
      <c r="C18" s="8">
        <v>7828</v>
      </c>
      <c r="D18" s="253">
        <v>9315</v>
      </c>
      <c r="E18" s="252">
        <f>610+4073</f>
        <v>4683</v>
      </c>
      <c r="F18" s="155">
        <v>5621</v>
      </c>
      <c r="G18" s="118">
        <f t="shared" si="0"/>
        <v>20.029895366218241</v>
      </c>
      <c r="H18" s="117"/>
    </row>
    <row r="19" spans="1:9" ht="40.5" customHeight="1" thickBot="1" x14ac:dyDescent="0.3">
      <c r="A19" s="71" t="s">
        <v>15</v>
      </c>
      <c r="B19" s="8">
        <v>806</v>
      </c>
      <c r="C19" s="8">
        <v>825</v>
      </c>
      <c r="D19" s="253">
        <v>952</v>
      </c>
      <c r="E19" s="252">
        <f>96+454</f>
        <v>550</v>
      </c>
      <c r="F19" s="155">
        <v>452</v>
      </c>
      <c r="G19" s="118">
        <f t="shared" si="0"/>
        <v>-17.818181818181813</v>
      </c>
      <c r="H19" s="117"/>
    </row>
    <row r="20" spans="1:9" ht="38.25" customHeight="1" thickBot="1" x14ac:dyDescent="0.3">
      <c r="A20" s="71" t="s">
        <v>16</v>
      </c>
      <c r="B20" s="8">
        <v>64</v>
      </c>
      <c r="C20" s="8">
        <v>69</v>
      </c>
      <c r="D20" s="253">
        <v>53</v>
      </c>
      <c r="E20" s="252">
        <f>7+26</f>
        <v>33</v>
      </c>
      <c r="F20" s="155">
        <v>22</v>
      </c>
      <c r="G20" s="118">
        <f t="shared" si="0"/>
        <v>-33.333333333333329</v>
      </c>
      <c r="H20" s="117"/>
    </row>
    <row r="21" spans="1:9" x14ac:dyDescent="0.25">
      <c r="G21" s="115"/>
    </row>
    <row r="22" spans="1:9" ht="32.25" customHeight="1" x14ac:dyDescent="0.25">
      <c r="D22" s="151"/>
      <c r="G22" s="115"/>
    </row>
    <row r="23" spans="1:9" ht="58.5" customHeight="1" x14ac:dyDescent="0.25">
      <c r="D23" s="151">
        <v>7</v>
      </c>
      <c r="H23" s="115"/>
    </row>
    <row r="24" spans="1:9" ht="20.25" customHeight="1" x14ac:dyDescent="0.25">
      <c r="A24" s="372"/>
      <c r="B24" s="372"/>
      <c r="C24" s="372"/>
      <c r="D24" s="372"/>
      <c r="E24" s="372"/>
      <c r="F24" s="372"/>
      <c r="G24" s="372"/>
      <c r="H24" s="408"/>
      <c r="I24" s="372"/>
    </row>
    <row r="25" spans="1:9" x14ac:dyDescent="0.25">
      <c r="H25" s="115"/>
    </row>
    <row r="26" spans="1:9" x14ac:dyDescent="0.25">
      <c r="H26" s="115"/>
    </row>
    <row r="27" spans="1:9" x14ac:dyDescent="0.25">
      <c r="H27" s="115"/>
    </row>
    <row r="28" spans="1:9" x14ac:dyDescent="0.25">
      <c r="H28" s="115"/>
    </row>
    <row r="29" spans="1:9" x14ac:dyDescent="0.25">
      <c r="H29" s="115"/>
    </row>
    <row r="30" spans="1:9" x14ac:dyDescent="0.25">
      <c r="H30" s="115"/>
    </row>
    <row r="31" spans="1:9" x14ac:dyDescent="0.25">
      <c r="H31" s="115"/>
    </row>
    <row r="32" spans="1:9" x14ac:dyDescent="0.25">
      <c r="H32" s="115"/>
    </row>
    <row r="33" spans="8:8" x14ac:dyDescent="0.25">
      <c r="H33" s="115"/>
    </row>
    <row r="34" spans="8:8" x14ac:dyDescent="0.25">
      <c r="H34" s="115"/>
    </row>
    <row r="35" spans="8:8" x14ac:dyDescent="0.25">
      <c r="H35" s="115"/>
    </row>
    <row r="36" spans="8:8" x14ac:dyDescent="0.25">
      <c r="H36" s="115"/>
    </row>
    <row r="37" spans="8:8" x14ac:dyDescent="0.25">
      <c r="H37" s="115"/>
    </row>
    <row r="38" spans="8:8" x14ac:dyDescent="0.25">
      <c r="H38" s="115"/>
    </row>
    <row r="39" spans="8:8" x14ac:dyDescent="0.25">
      <c r="H39" s="115"/>
    </row>
    <row r="40" spans="8:8" x14ac:dyDescent="0.25">
      <c r="H40" s="115"/>
    </row>
    <row r="43" spans="8:8" x14ac:dyDescent="0.25">
      <c r="H43" s="115"/>
    </row>
    <row r="44" spans="8:8" x14ac:dyDescent="0.25">
      <c r="H44" s="115"/>
    </row>
    <row r="45" spans="8:8" x14ac:dyDescent="0.25">
      <c r="H45" s="115"/>
    </row>
    <row r="46" spans="8:8" x14ac:dyDescent="0.25">
      <c r="H46" s="115"/>
    </row>
    <row r="47" spans="8:8" x14ac:dyDescent="0.25">
      <c r="H47" s="115"/>
    </row>
    <row r="48" spans="8:8" x14ac:dyDescent="0.25">
      <c r="H48" s="115"/>
    </row>
    <row r="49" spans="8:8" x14ac:dyDescent="0.25">
      <c r="H49" s="115"/>
    </row>
    <row r="50" spans="8:8" x14ac:dyDescent="0.25">
      <c r="H50" s="115"/>
    </row>
    <row r="51" spans="8:8" x14ac:dyDescent="0.25">
      <c r="H51" s="115"/>
    </row>
    <row r="52" spans="8:8" x14ac:dyDescent="0.25">
      <c r="H52" s="115"/>
    </row>
    <row r="53" spans="8:8" x14ac:dyDescent="0.25">
      <c r="H53" s="115"/>
    </row>
    <row r="54" spans="8:8" x14ac:dyDescent="0.25">
      <c r="H54" s="115"/>
    </row>
  </sheetData>
  <customSheetViews>
    <customSheetView guid="{DAED5F8A-1D0F-4FEC-9F91-AE1C92AB4224}" scale="60" showPageBreaks="1" printArea="1" view="pageBreakPreview">
      <selection activeCell="H7" sqref="H7"/>
      <pageMargins left="0.70866141732283472" right="0.70866141732283472" top="0.74803149606299213" bottom="0.74803149606299213" header="0.31496062992125984" footer="0.31496062992125984"/>
      <pageSetup paperSize="9" scale="94" orientation="portrait" verticalDpi="0" r:id="rId1"/>
    </customSheetView>
  </customSheetViews>
  <mergeCells count="8">
    <mergeCell ref="A24:I24"/>
    <mergeCell ref="A1:I1"/>
    <mergeCell ref="A13:G13"/>
    <mergeCell ref="A2:H2"/>
    <mergeCell ref="H5:I5"/>
    <mergeCell ref="A11:I11"/>
    <mergeCell ref="H4:J4"/>
    <mergeCell ref="I2:J2"/>
  </mergeCells>
  <pageMargins left="0.70866141732283472" right="0.70866141732283472" top="0.39370078740157483" bottom="0.74803149606299213" header="0.31496062992125984" footer="0.31496062992125984"/>
  <pageSetup paperSize="9" scale="85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C00000"/>
  </sheetPr>
  <dimension ref="A1:J79"/>
  <sheetViews>
    <sheetView view="pageLayout" topLeftCell="A42" zoomScaleNormal="100" zoomScaleSheetLayoutView="100" workbookViewId="0">
      <selection activeCell="G42" sqref="G42"/>
    </sheetView>
  </sheetViews>
  <sheetFormatPr defaultRowHeight="15.75" thickBottom="1" x14ac:dyDescent="0.3"/>
  <cols>
    <col min="1" max="1" width="20.28515625" customWidth="1"/>
    <col min="2" max="2" width="7.140625" customWidth="1"/>
    <col min="3" max="3" width="6.140625" customWidth="1"/>
    <col min="4" max="4" width="4.42578125" hidden="1" customWidth="1"/>
    <col min="5" max="5" width="6.7109375" style="85" customWidth="1"/>
    <col min="6" max="6" width="7.5703125" style="86" customWidth="1"/>
    <col min="7" max="7" width="7.140625" style="87" customWidth="1"/>
    <col min="8" max="8" width="8.28515625" customWidth="1"/>
  </cols>
  <sheetData>
    <row r="1" spans="1:8" ht="16.5" thickBot="1" x14ac:dyDescent="0.3">
      <c r="A1" s="152" t="s">
        <v>10</v>
      </c>
      <c r="B1" s="153"/>
      <c r="C1" s="153"/>
      <c r="D1" s="153"/>
      <c r="E1" s="153"/>
      <c r="F1" s="153"/>
      <c r="G1" s="92"/>
      <c r="H1" s="68"/>
    </row>
    <row r="2" spans="1:8" ht="25.5" customHeight="1" thickBot="1" x14ac:dyDescent="0.3">
      <c r="A2" s="150" t="s">
        <v>3</v>
      </c>
      <c r="B2" s="67">
        <v>2013</v>
      </c>
      <c r="C2" s="67">
        <v>2014</v>
      </c>
      <c r="D2" s="67" t="s">
        <v>4</v>
      </c>
      <c r="E2" s="316">
        <v>2015</v>
      </c>
      <c r="F2" s="263" t="s">
        <v>147</v>
      </c>
      <c r="G2" s="204" t="s">
        <v>232</v>
      </c>
      <c r="H2" s="103" t="s">
        <v>32</v>
      </c>
    </row>
    <row r="3" spans="1:8" ht="18.95" customHeight="1" thickBot="1" x14ac:dyDescent="0.3">
      <c r="A3" s="3" t="s">
        <v>17</v>
      </c>
      <c r="B3" s="8">
        <v>5011</v>
      </c>
      <c r="C3" s="8">
        <v>5699</v>
      </c>
      <c r="D3" s="66">
        <v>13.7</v>
      </c>
      <c r="E3" s="255">
        <f>E4+E5+E6+E7+E8</f>
        <v>5933</v>
      </c>
      <c r="F3" s="257">
        <f>F4+F5+F6+F7+F8</f>
        <v>2997</v>
      </c>
      <c r="G3" s="184">
        <v>3022</v>
      </c>
      <c r="H3" s="145">
        <f>(G3*100)/F3-100</f>
        <v>0.83416750083416957</v>
      </c>
    </row>
    <row r="4" spans="1:8" ht="18.95" customHeight="1" thickBot="1" x14ac:dyDescent="0.3">
      <c r="A4" s="13" t="s">
        <v>18</v>
      </c>
      <c r="B4" s="12">
        <v>804</v>
      </c>
      <c r="C4" s="12">
        <v>793</v>
      </c>
      <c r="D4" s="72">
        <v>-1.3</v>
      </c>
      <c r="E4" s="256">
        <v>747</v>
      </c>
      <c r="F4" s="258">
        <v>375</v>
      </c>
      <c r="G4" s="185">
        <v>353</v>
      </c>
      <c r="H4" s="143">
        <f t="shared" ref="H4:H53" si="0">(G4*100)/F4-100</f>
        <v>-5.86666666666666</v>
      </c>
    </row>
    <row r="5" spans="1:8" ht="18.95" customHeight="1" thickBot="1" x14ac:dyDescent="0.3">
      <c r="A5" s="13" t="s">
        <v>19</v>
      </c>
      <c r="B5" s="12">
        <v>1903</v>
      </c>
      <c r="C5" s="12">
        <v>2417</v>
      </c>
      <c r="D5" s="72">
        <v>27</v>
      </c>
      <c r="E5" s="256">
        <v>2470</v>
      </c>
      <c r="F5" s="258">
        <v>1296</v>
      </c>
      <c r="G5" s="185">
        <v>1269</v>
      </c>
      <c r="H5" s="143">
        <f t="shared" si="0"/>
        <v>-2.0833333333333286</v>
      </c>
    </row>
    <row r="6" spans="1:8" ht="18.95" customHeight="1" thickBot="1" x14ac:dyDescent="0.3">
      <c r="A6" s="13" t="s">
        <v>20</v>
      </c>
      <c r="B6" s="12">
        <v>2097</v>
      </c>
      <c r="C6" s="12">
        <v>2285</v>
      </c>
      <c r="D6" s="72">
        <v>8.9</v>
      </c>
      <c r="E6" s="256">
        <v>2530</v>
      </c>
      <c r="F6" s="258">
        <v>1222</v>
      </c>
      <c r="G6" s="185">
        <v>1343</v>
      </c>
      <c r="H6" s="143">
        <f t="shared" si="0"/>
        <v>9.9018003273322392</v>
      </c>
    </row>
    <row r="7" spans="1:8" ht="18.95" customHeight="1" thickBot="1" x14ac:dyDescent="0.3">
      <c r="A7" s="13" t="s">
        <v>21</v>
      </c>
      <c r="B7" s="12">
        <v>174</v>
      </c>
      <c r="C7" s="12">
        <v>165</v>
      </c>
      <c r="D7" s="72">
        <v>-5.0999999999999996</v>
      </c>
      <c r="E7" s="256">
        <v>151</v>
      </c>
      <c r="F7" s="258">
        <v>84</v>
      </c>
      <c r="G7" s="185">
        <v>45</v>
      </c>
      <c r="H7" s="143">
        <f t="shared" si="0"/>
        <v>-46.428571428571431</v>
      </c>
    </row>
    <row r="8" spans="1:8" ht="18.95" customHeight="1" thickBot="1" x14ac:dyDescent="0.3">
      <c r="A8" s="13" t="s">
        <v>22</v>
      </c>
      <c r="B8" s="12">
        <v>33</v>
      </c>
      <c r="C8" s="12">
        <v>39</v>
      </c>
      <c r="D8" s="72">
        <v>18.2</v>
      </c>
      <c r="E8" s="256">
        <v>35</v>
      </c>
      <c r="F8" s="258">
        <v>20</v>
      </c>
      <c r="G8" s="185">
        <v>12</v>
      </c>
      <c r="H8" s="143">
        <f t="shared" si="0"/>
        <v>-40</v>
      </c>
    </row>
    <row r="9" spans="1:8" ht="18.95" customHeight="1" thickBot="1" x14ac:dyDescent="0.3">
      <c r="A9" s="3" t="s">
        <v>23</v>
      </c>
      <c r="B9" s="8">
        <v>4610</v>
      </c>
      <c r="C9" s="8">
        <v>4913</v>
      </c>
      <c r="D9" s="66">
        <v>6.5</v>
      </c>
      <c r="E9" s="255">
        <f>E10+E11+E12+E13+E14</f>
        <v>4912</v>
      </c>
      <c r="F9" s="257">
        <f>F10+F11+F12+F13+F14</f>
        <v>2471</v>
      </c>
      <c r="G9" s="184">
        <v>2747</v>
      </c>
      <c r="H9" s="145">
        <f t="shared" si="0"/>
        <v>11.169566976932416</v>
      </c>
    </row>
    <row r="10" spans="1:8" ht="18.95" customHeight="1" thickBot="1" x14ac:dyDescent="0.3">
      <c r="A10" s="13" t="s">
        <v>24</v>
      </c>
      <c r="B10" s="12">
        <v>690</v>
      </c>
      <c r="C10" s="12">
        <v>657</v>
      </c>
      <c r="D10" s="72">
        <v>-4.7</v>
      </c>
      <c r="E10" s="256">
        <v>642</v>
      </c>
      <c r="F10" s="258">
        <v>304</v>
      </c>
      <c r="G10" s="185">
        <v>306</v>
      </c>
      <c r="H10" s="143">
        <f t="shared" si="0"/>
        <v>0.65789473684210975</v>
      </c>
    </row>
    <row r="11" spans="1:8" ht="18.95" customHeight="1" thickBot="1" x14ac:dyDescent="0.3">
      <c r="A11" s="13" t="s">
        <v>19</v>
      </c>
      <c r="B11" s="12">
        <v>1783</v>
      </c>
      <c r="C11" s="12">
        <v>2081</v>
      </c>
      <c r="D11" s="72">
        <v>16.7</v>
      </c>
      <c r="E11" s="256">
        <v>2084</v>
      </c>
      <c r="F11" s="258">
        <v>1142</v>
      </c>
      <c r="G11" s="185">
        <v>1137</v>
      </c>
      <c r="H11" s="143">
        <f t="shared" si="0"/>
        <v>-0.43782837127845653</v>
      </c>
    </row>
    <row r="12" spans="1:8" ht="18.95" customHeight="1" thickBot="1" x14ac:dyDescent="0.3">
      <c r="A12" s="13" t="s">
        <v>20</v>
      </c>
      <c r="B12" s="12">
        <v>1946</v>
      </c>
      <c r="C12" s="12">
        <v>1985</v>
      </c>
      <c r="D12" s="72">
        <v>2</v>
      </c>
      <c r="E12" s="256">
        <v>2008</v>
      </c>
      <c r="F12" s="258">
        <v>927</v>
      </c>
      <c r="G12" s="185">
        <v>1229</v>
      </c>
      <c r="H12" s="143">
        <f t="shared" si="0"/>
        <v>32.578209277238415</v>
      </c>
    </row>
    <row r="13" spans="1:8" ht="18.95" customHeight="1" thickBot="1" x14ac:dyDescent="0.3">
      <c r="A13" s="13" t="s">
        <v>21</v>
      </c>
      <c r="B13" s="12">
        <v>158</v>
      </c>
      <c r="C13" s="12">
        <v>151</v>
      </c>
      <c r="D13" s="72">
        <v>-4.4000000000000004</v>
      </c>
      <c r="E13" s="256">
        <v>143</v>
      </c>
      <c r="F13" s="258">
        <v>78</v>
      </c>
      <c r="G13" s="185">
        <v>43</v>
      </c>
      <c r="H13" s="143">
        <f t="shared" si="0"/>
        <v>-44.871794871794869</v>
      </c>
    </row>
    <row r="14" spans="1:8" ht="18.95" customHeight="1" thickBot="1" x14ac:dyDescent="0.3">
      <c r="A14" s="13" t="s">
        <v>22</v>
      </c>
      <c r="B14" s="12">
        <v>33</v>
      </c>
      <c r="C14" s="12">
        <v>39</v>
      </c>
      <c r="D14" s="72">
        <v>18.2</v>
      </c>
      <c r="E14" s="256">
        <v>35</v>
      </c>
      <c r="F14" s="258">
        <v>20</v>
      </c>
      <c r="G14" s="185">
        <v>12</v>
      </c>
      <c r="H14" s="143">
        <f t="shared" si="0"/>
        <v>-40</v>
      </c>
    </row>
    <row r="15" spans="1:8" ht="18.95" customHeight="1" thickBot="1" x14ac:dyDescent="0.3">
      <c r="A15" s="3" t="s">
        <v>25</v>
      </c>
      <c r="B15" s="8">
        <v>398</v>
      </c>
      <c r="C15" s="8">
        <v>644</v>
      </c>
      <c r="D15" s="66">
        <v>61.8</v>
      </c>
      <c r="E15" s="255">
        <f>E16+E17+E18+E19+E20</f>
        <v>836</v>
      </c>
      <c r="F15" s="257">
        <f>F16+F17+F18+F19+F20</f>
        <v>417</v>
      </c>
      <c r="G15" s="184">
        <v>156</v>
      </c>
      <c r="H15" s="145">
        <f t="shared" si="0"/>
        <v>-62.589928057553955</v>
      </c>
    </row>
    <row r="16" spans="1:8" ht="18.95" customHeight="1" thickBot="1" x14ac:dyDescent="0.3">
      <c r="A16" s="13" t="s">
        <v>18</v>
      </c>
      <c r="B16" s="12">
        <v>123</v>
      </c>
      <c r="C16" s="12">
        <v>109</v>
      </c>
      <c r="D16" s="72">
        <v>-11.3</v>
      </c>
      <c r="E16" s="256">
        <v>91</v>
      </c>
      <c r="F16" s="258">
        <v>52</v>
      </c>
      <c r="G16" s="185">
        <v>35</v>
      </c>
      <c r="H16" s="143">
        <f t="shared" si="0"/>
        <v>-32.692307692307693</v>
      </c>
    </row>
    <row r="17" spans="1:10" ht="18.95" customHeight="1" thickBot="1" x14ac:dyDescent="0.3">
      <c r="A17" s="13" t="s">
        <v>19</v>
      </c>
      <c r="B17" s="12">
        <v>109</v>
      </c>
      <c r="C17" s="12">
        <v>227</v>
      </c>
      <c r="D17" s="72">
        <v>108.2</v>
      </c>
      <c r="E17" s="256">
        <v>215</v>
      </c>
      <c r="F17" s="258">
        <v>66</v>
      </c>
      <c r="G17" s="185">
        <v>5</v>
      </c>
      <c r="H17" s="143">
        <f t="shared" si="0"/>
        <v>-92.424242424242422</v>
      </c>
    </row>
    <row r="18" spans="1:10" ht="18.95" customHeight="1" thickBot="1" x14ac:dyDescent="0.3">
      <c r="A18" s="13" t="s">
        <v>20</v>
      </c>
      <c r="B18" s="12">
        <v>150</v>
      </c>
      <c r="C18" s="12">
        <v>296</v>
      </c>
      <c r="D18" s="72">
        <v>97.3</v>
      </c>
      <c r="E18" s="256">
        <v>522</v>
      </c>
      <c r="F18" s="258">
        <v>293</v>
      </c>
      <c r="G18" s="185">
        <v>114</v>
      </c>
      <c r="H18" s="143">
        <f t="shared" si="0"/>
        <v>-61.092150170648466</v>
      </c>
    </row>
    <row r="19" spans="1:10" ht="18.95" customHeight="1" thickBot="1" x14ac:dyDescent="0.3">
      <c r="A19" s="13" t="s">
        <v>21</v>
      </c>
      <c r="B19" s="12">
        <v>16</v>
      </c>
      <c r="C19" s="12">
        <v>12</v>
      </c>
      <c r="D19" s="72">
        <v>-25</v>
      </c>
      <c r="E19" s="256">
        <v>8</v>
      </c>
      <c r="F19" s="258">
        <v>6</v>
      </c>
      <c r="G19" s="185">
        <v>2</v>
      </c>
      <c r="H19" s="143">
        <f t="shared" si="0"/>
        <v>-66.666666666666657</v>
      </c>
    </row>
    <row r="20" spans="1:10" ht="18.95" customHeight="1" thickBot="1" x14ac:dyDescent="0.3">
      <c r="A20" s="101" t="s">
        <v>22</v>
      </c>
      <c r="B20" s="102">
        <v>0</v>
      </c>
      <c r="C20" s="102">
        <v>0</v>
      </c>
      <c r="D20" s="147">
        <v>-100</v>
      </c>
      <c r="E20" s="256">
        <v>0</v>
      </c>
      <c r="F20" s="259">
        <v>0</v>
      </c>
      <c r="G20" s="186">
        <v>0</v>
      </c>
      <c r="H20" s="144">
        <v>0</v>
      </c>
      <c r="I20" s="105"/>
      <c r="J20" s="68"/>
    </row>
    <row r="21" spans="1:10" ht="81.75" customHeight="1" thickBot="1" x14ac:dyDescent="0.3">
      <c r="A21" s="426">
        <v>8</v>
      </c>
      <c r="B21" s="427"/>
      <c r="C21" s="427"/>
      <c r="D21" s="427"/>
      <c r="E21" s="427"/>
      <c r="F21" s="428"/>
      <c r="G21" s="427"/>
      <c r="H21" s="429"/>
      <c r="I21" s="429"/>
    </row>
    <row r="22" spans="1:10" ht="24" customHeight="1" thickBot="1" x14ac:dyDescent="0.3">
      <c r="A22" s="84" t="s">
        <v>3</v>
      </c>
      <c r="B22" s="2">
        <v>2013</v>
      </c>
      <c r="C22" s="2">
        <v>2014</v>
      </c>
      <c r="D22" s="66"/>
      <c r="E22" s="255">
        <v>2015</v>
      </c>
      <c r="F22" s="265" t="s">
        <v>147</v>
      </c>
      <c r="G22" s="187" t="s">
        <v>232</v>
      </c>
      <c r="H22" s="60" t="s">
        <v>32</v>
      </c>
    </row>
    <row r="23" spans="1:10" ht="47.25" customHeight="1" thickBot="1" x14ac:dyDescent="0.3">
      <c r="A23" s="7" t="s">
        <v>26</v>
      </c>
      <c r="B23" s="67">
        <v>14</v>
      </c>
      <c r="C23" s="67">
        <v>17</v>
      </c>
      <c r="D23" s="66">
        <v>21.4</v>
      </c>
      <c r="E23" s="254">
        <v>7</v>
      </c>
      <c r="F23" s="261">
        <v>0</v>
      </c>
      <c r="G23" s="188">
        <v>0</v>
      </c>
      <c r="H23" s="119">
        <v>0</v>
      </c>
    </row>
    <row r="24" spans="1:10" ht="18.95" customHeight="1" thickBot="1" x14ac:dyDescent="0.3">
      <c r="A24" s="83" t="s">
        <v>18</v>
      </c>
      <c r="B24" s="73">
        <v>12</v>
      </c>
      <c r="C24" s="73">
        <v>8</v>
      </c>
      <c r="D24" s="72">
        <v>-33.299999999999997</v>
      </c>
      <c r="E24" s="260">
        <v>2</v>
      </c>
      <c r="F24" s="262">
        <v>0</v>
      </c>
      <c r="G24" s="189">
        <v>0</v>
      </c>
      <c r="H24" s="142">
        <v>0</v>
      </c>
    </row>
    <row r="25" spans="1:10" ht="18.95" customHeight="1" thickBot="1" x14ac:dyDescent="0.3">
      <c r="A25" s="83" t="s">
        <v>19</v>
      </c>
      <c r="B25" s="73">
        <v>2</v>
      </c>
      <c r="C25" s="73">
        <v>4</v>
      </c>
      <c r="D25" s="72">
        <v>100</v>
      </c>
      <c r="E25" s="260">
        <v>5</v>
      </c>
      <c r="F25" s="262">
        <v>0</v>
      </c>
      <c r="G25" s="189">
        <v>0</v>
      </c>
      <c r="H25" s="142">
        <v>0</v>
      </c>
    </row>
    <row r="26" spans="1:10" ht="18.95" customHeight="1" thickBot="1" x14ac:dyDescent="0.3">
      <c r="A26" s="83" t="s">
        <v>20</v>
      </c>
      <c r="B26" s="73">
        <v>0</v>
      </c>
      <c r="C26" s="73">
        <v>3</v>
      </c>
      <c r="D26" s="72">
        <v>0</v>
      </c>
      <c r="E26" s="260">
        <v>0</v>
      </c>
      <c r="F26" s="262">
        <v>0</v>
      </c>
      <c r="G26" s="189">
        <v>0</v>
      </c>
      <c r="H26" s="142">
        <v>0</v>
      </c>
    </row>
    <row r="27" spans="1:10" ht="18.95" customHeight="1" thickBot="1" x14ac:dyDescent="0.3">
      <c r="A27" s="83" t="s">
        <v>21</v>
      </c>
      <c r="B27" s="73">
        <v>0</v>
      </c>
      <c r="C27" s="73">
        <v>0</v>
      </c>
      <c r="D27" s="72">
        <v>0</v>
      </c>
      <c r="E27" s="260">
        <v>0</v>
      </c>
      <c r="F27" s="262">
        <v>0</v>
      </c>
      <c r="G27" s="189">
        <v>0</v>
      </c>
      <c r="H27" s="142">
        <v>0</v>
      </c>
    </row>
    <row r="28" spans="1:10" ht="18.95" customHeight="1" thickBot="1" x14ac:dyDescent="0.3">
      <c r="A28" s="83" t="s">
        <v>22</v>
      </c>
      <c r="B28" s="73">
        <v>0</v>
      </c>
      <c r="C28" s="73">
        <v>0</v>
      </c>
      <c r="D28" s="72">
        <v>0</v>
      </c>
      <c r="E28" s="260">
        <v>0</v>
      </c>
      <c r="F28" s="262">
        <v>0</v>
      </c>
      <c r="G28" s="189">
        <v>0</v>
      </c>
      <c r="H28" s="142">
        <v>0</v>
      </c>
    </row>
    <row r="29" spans="1:10" ht="18.95" customHeight="1" thickBot="1" x14ac:dyDescent="0.3">
      <c r="A29" s="7" t="s">
        <v>27</v>
      </c>
      <c r="B29" s="67">
        <v>28</v>
      </c>
      <c r="C29" s="67">
        <v>14</v>
      </c>
      <c r="D29" s="66">
        <v>-50</v>
      </c>
      <c r="E29" s="254">
        <v>9</v>
      </c>
      <c r="F29" s="261">
        <v>2</v>
      </c>
      <c r="G29" s="188">
        <v>8</v>
      </c>
      <c r="H29" s="119">
        <f t="shared" si="0"/>
        <v>300</v>
      </c>
    </row>
    <row r="30" spans="1:10" ht="18.95" customHeight="1" thickBot="1" x14ac:dyDescent="0.3">
      <c r="A30" s="83" t="s">
        <v>18</v>
      </c>
      <c r="B30" s="73">
        <v>13</v>
      </c>
      <c r="C30" s="73">
        <v>5</v>
      </c>
      <c r="D30" s="72">
        <v>-61.5</v>
      </c>
      <c r="E30" s="260">
        <v>5</v>
      </c>
      <c r="F30" s="262">
        <v>1</v>
      </c>
      <c r="G30" s="189">
        <v>5</v>
      </c>
      <c r="H30" s="142">
        <f t="shared" si="0"/>
        <v>400</v>
      </c>
    </row>
    <row r="31" spans="1:10" ht="18.95" customHeight="1" thickBot="1" x14ac:dyDescent="0.3">
      <c r="A31" s="83" t="s">
        <v>19</v>
      </c>
      <c r="B31" s="73">
        <v>13</v>
      </c>
      <c r="C31" s="73">
        <v>8</v>
      </c>
      <c r="D31" s="72">
        <v>-38.5</v>
      </c>
      <c r="E31" s="260">
        <v>1</v>
      </c>
      <c r="F31" s="262">
        <v>1</v>
      </c>
      <c r="G31" s="189">
        <v>2</v>
      </c>
      <c r="H31" s="142">
        <f t="shared" si="0"/>
        <v>100</v>
      </c>
    </row>
    <row r="32" spans="1:10" ht="18.95" customHeight="1" thickBot="1" x14ac:dyDescent="0.3">
      <c r="A32" s="83" t="s">
        <v>20</v>
      </c>
      <c r="B32" s="73">
        <v>2</v>
      </c>
      <c r="C32" s="73">
        <v>1</v>
      </c>
      <c r="D32" s="72">
        <v>-50</v>
      </c>
      <c r="E32" s="260">
        <v>3</v>
      </c>
      <c r="F32" s="262">
        <v>0</v>
      </c>
      <c r="G32" s="189">
        <v>1</v>
      </c>
      <c r="H32" s="142">
        <v>0</v>
      </c>
    </row>
    <row r="33" spans="1:9" ht="18.95" customHeight="1" thickBot="1" x14ac:dyDescent="0.3">
      <c r="A33" s="83" t="s">
        <v>21</v>
      </c>
      <c r="B33" s="73">
        <v>0</v>
      </c>
      <c r="C33" s="73">
        <v>0</v>
      </c>
      <c r="D33" s="72">
        <v>0</v>
      </c>
      <c r="E33" s="260">
        <v>0</v>
      </c>
      <c r="F33" s="262">
        <v>0</v>
      </c>
      <c r="G33" s="189">
        <v>0</v>
      </c>
      <c r="H33" s="142">
        <v>0</v>
      </c>
    </row>
    <row r="34" spans="1:9" ht="18.95" customHeight="1" thickBot="1" x14ac:dyDescent="0.3">
      <c r="A34" s="83" t="s">
        <v>22</v>
      </c>
      <c r="B34" s="73">
        <v>0</v>
      </c>
      <c r="C34" s="72">
        <v>0</v>
      </c>
      <c r="D34" s="146"/>
      <c r="E34" s="260">
        <v>0</v>
      </c>
      <c r="F34" s="262">
        <v>0</v>
      </c>
      <c r="G34" s="189">
        <v>0</v>
      </c>
      <c r="H34" s="142">
        <v>0</v>
      </c>
    </row>
    <row r="35" spans="1:9" ht="18.95" customHeight="1" thickBot="1" x14ac:dyDescent="0.3">
      <c r="A35" s="7" t="s">
        <v>28</v>
      </c>
      <c r="B35" s="67">
        <v>9297</v>
      </c>
      <c r="C35" s="66">
        <v>9664</v>
      </c>
      <c r="D35" s="11"/>
      <c r="E35" s="254">
        <f>E36+E37+E38+E39+E40</f>
        <v>12153</v>
      </c>
      <c r="F35" s="261">
        <f>F36+F37+F38+F39+F40</f>
        <v>4841</v>
      </c>
      <c r="G35" s="188">
        <v>5789</v>
      </c>
      <c r="H35" s="119">
        <f t="shared" si="0"/>
        <v>19.58273084073538</v>
      </c>
    </row>
    <row r="36" spans="1:9" ht="18.95" customHeight="1" thickBot="1" x14ac:dyDescent="0.3">
      <c r="A36" s="83" t="s">
        <v>18</v>
      </c>
      <c r="B36" s="73">
        <v>181</v>
      </c>
      <c r="C36" s="72">
        <v>260</v>
      </c>
      <c r="D36" s="146"/>
      <c r="E36" s="260">
        <v>120</v>
      </c>
      <c r="F36" s="262">
        <v>54</v>
      </c>
      <c r="G36" s="189">
        <v>46</v>
      </c>
      <c r="H36" s="142">
        <f t="shared" si="0"/>
        <v>-14.81481481481481</v>
      </c>
    </row>
    <row r="37" spans="1:9" ht="18.95" customHeight="1" thickBot="1" x14ac:dyDescent="0.3">
      <c r="A37" s="83" t="s">
        <v>19</v>
      </c>
      <c r="B37" s="73">
        <v>4808</v>
      </c>
      <c r="C37" s="72">
        <v>5725</v>
      </c>
      <c r="D37" s="146"/>
      <c r="E37" s="260">
        <v>7417</v>
      </c>
      <c r="F37" s="262">
        <v>2855</v>
      </c>
      <c r="G37" s="189">
        <v>3571</v>
      </c>
      <c r="H37" s="142">
        <f t="shared" si="0"/>
        <v>25.078809106830121</v>
      </c>
    </row>
    <row r="38" spans="1:9" ht="18.95" customHeight="1" thickBot="1" x14ac:dyDescent="0.3">
      <c r="A38" s="83" t="s">
        <v>20</v>
      </c>
      <c r="B38" s="73">
        <v>3986</v>
      </c>
      <c r="C38" s="72">
        <v>3419</v>
      </c>
      <c r="D38" s="146"/>
      <c r="E38" s="260">
        <v>4310</v>
      </c>
      <c r="F38" s="262">
        <v>1814</v>
      </c>
      <c r="G38" s="189">
        <v>2041</v>
      </c>
      <c r="H38" s="142">
        <f t="shared" si="0"/>
        <v>12.513781697905188</v>
      </c>
    </row>
    <row r="39" spans="1:9" ht="18.95" customHeight="1" thickBot="1" x14ac:dyDescent="0.3">
      <c r="A39" s="83" t="s">
        <v>21</v>
      </c>
      <c r="B39" s="73">
        <v>322</v>
      </c>
      <c r="C39" s="72">
        <v>256</v>
      </c>
      <c r="D39" s="146"/>
      <c r="E39" s="260">
        <v>306</v>
      </c>
      <c r="F39" s="262">
        <v>118</v>
      </c>
      <c r="G39" s="189">
        <v>129</v>
      </c>
      <c r="H39" s="142">
        <f t="shared" si="0"/>
        <v>9.3220338983050794</v>
      </c>
    </row>
    <row r="40" spans="1:9" ht="18.95" customHeight="1" thickBot="1" x14ac:dyDescent="0.3">
      <c r="A40" s="83" t="s">
        <v>22</v>
      </c>
      <c r="B40" s="73">
        <v>0</v>
      </c>
      <c r="C40" s="72">
        <v>4</v>
      </c>
      <c r="D40" s="146"/>
      <c r="E40" s="260">
        <v>0</v>
      </c>
      <c r="F40" s="262">
        <v>0</v>
      </c>
      <c r="G40" s="189">
        <v>2</v>
      </c>
      <c r="H40" s="142">
        <v>0</v>
      </c>
    </row>
    <row r="41" spans="1:9" ht="52.5" customHeight="1" thickBot="1" x14ac:dyDescent="0.3">
      <c r="A41" s="424">
        <v>9</v>
      </c>
      <c r="B41" s="425"/>
      <c r="C41" s="425"/>
      <c r="D41" s="425"/>
      <c r="E41" s="425"/>
      <c r="F41" s="425"/>
      <c r="G41" s="425"/>
      <c r="H41" s="425"/>
      <c r="I41" s="425"/>
    </row>
    <row r="42" spans="1:9" ht="27" customHeight="1" thickBot="1" x14ac:dyDescent="0.3">
      <c r="A42" s="7" t="s">
        <v>3</v>
      </c>
      <c r="B42" s="2">
        <v>2013</v>
      </c>
      <c r="C42" s="2">
        <v>2014</v>
      </c>
      <c r="D42" s="66"/>
      <c r="E42" s="254">
        <v>2015</v>
      </c>
      <c r="F42" s="261" t="s">
        <v>147</v>
      </c>
      <c r="G42" s="188" t="s">
        <v>232</v>
      </c>
      <c r="H42" s="60" t="s">
        <v>32</v>
      </c>
    </row>
    <row r="43" spans="1:9" ht="24" customHeight="1" thickBot="1" x14ac:dyDescent="0.3">
      <c r="A43" s="7" t="s">
        <v>29</v>
      </c>
      <c r="B43" s="67">
        <v>2178</v>
      </c>
      <c r="C43" s="66">
        <v>2459</v>
      </c>
      <c r="D43" s="11"/>
      <c r="E43" s="254">
        <f>E44+E45+E46+E47+E48</f>
        <v>2271</v>
      </c>
      <c r="F43" s="261">
        <f>F44+F45+F46+F47+F48</f>
        <v>1139</v>
      </c>
      <c r="G43" s="188">
        <v>1180</v>
      </c>
      <c r="H43" s="119">
        <f t="shared" si="0"/>
        <v>3.5996488147497843</v>
      </c>
    </row>
    <row r="44" spans="1:9" ht="21" customHeight="1" thickBot="1" x14ac:dyDescent="0.3">
      <c r="A44" s="83" t="s">
        <v>18</v>
      </c>
      <c r="B44" s="73">
        <v>476</v>
      </c>
      <c r="C44" s="72">
        <v>324</v>
      </c>
      <c r="D44" s="146"/>
      <c r="E44" s="260">
        <v>248</v>
      </c>
      <c r="F44" s="262">
        <v>119</v>
      </c>
      <c r="G44" s="189">
        <v>112</v>
      </c>
      <c r="H44" s="142">
        <f t="shared" si="0"/>
        <v>-5.8823529411764639</v>
      </c>
    </row>
    <row r="45" spans="1:9" ht="21" customHeight="1" thickBot="1" x14ac:dyDescent="0.3">
      <c r="A45" s="83" t="s">
        <v>19</v>
      </c>
      <c r="B45" s="73">
        <v>786</v>
      </c>
      <c r="C45" s="72">
        <v>1024</v>
      </c>
      <c r="D45" s="146"/>
      <c r="E45" s="260">
        <v>845</v>
      </c>
      <c r="F45" s="262">
        <v>430</v>
      </c>
      <c r="G45" s="189">
        <v>440</v>
      </c>
      <c r="H45" s="142">
        <f t="shared" si="0"/>
        <v>2.3255813953488342</v>
      </c>
    </row>
    <row r="46" spans="1:9" ht="21" customHeight="1" thickBot="1" x14ac:dyDescent="0.3">
      <c r="A46" s="83" t="s">
        <v>20</v>
      </c>
      <c r="B46" s="73">
        <v>819</v>
      </c>
      <c r="C46" s="72">
        <v>990</v>
      </c>
      <c r="D46" s="146"/>
      <c r="E46" s="260">
        <v>1050</v>
      </c>
      <c r="F46" s="262">
        <v>517</v>
      </c>
      <c r="G46" s="189">
        <v>584</v>
      </c>
      <c r="H46" s="142">
        <f t="shared" si="0"/>
        <v>12.959381044487429</v>
      </c>
    </row>
    <row r="47" spans="1:9" ht="21" customHeight="1" thickBot="1" x14ac:dyDescent="0.3">
      <c r="A47" s="83" t="s">
        <v>21</v>
      </c>
      <c r="B47" s="73">
        <v>92</v>
      </c>
      <c r="C47" s="72">
        <v>106</v>
      </c>
      <c r="D47" s="146"/>
      <c r="E47" s="260">
        <v>107</v>
      </c>
      <c r="F47" s="262">
        <v>55</v>
      </c>
      <c r="G47" s="189">
        <v>40</v>
      </c>
      <c r="H47" s="142">
        <f t="shared" si="0"/>
        <v>-27.272727272727266</v>
      </c>
    </row>
    <row r="48" spans="1:9" ht="21" customHeight="1" thickBot="1" x14ac:dyDescent="0.3">
      <c r="A48" s="83" t="s">
        <v>22</v>
      </c>
      <c r="B48" s="73">
        <v>5</v>
      </c>
      <c r="C48" s="72">
        <v>15</v>
      </c>
      <c r="D48" s="146"/>
      <c r="E48" s="260">
        <v>21</v>
      </c>
      <c r="F48" s="262">
        <v>18</v>
      </c>
      <c r="G48" s="189">
        <v>4</v>
      </c>
      <c r="H48" s="142">
        <f t="shared" si="0"/>
        <v>-77.777777777777771</v>
      </c>
    </row>
    <row r="49" spans="1:9" ht="35.25" customHeight="1" thickBot="1" x14ac:dyDescent="0.3">
      <c r="A49" s="7" t="s">
        <v>30</v>
      </c>
      <c r="B49" s="67">
        <v>197</v>
      </c>
      <c r="C49" s="66">
        <v>221</v>
      </c>
      <c r="D49" s="11"/>
      <c r="E49" s="254">
        <f>E50+E51+E52+E53+E54</f>
        <v>233</v>
      </c>
      <c r="F49" s="261">
        <f>F50+F51+F52+F53+F54</f>
        <v>111</v>
      </c>
      <c r="G49" s="188">
        <v>135</v>
      </c>
      <c r="H49" s="119">
        <f t="shared" si="0"/>
        <v>21.621621621621628</v>
      </c>
    </row>
    <row r="50" spans="1:9" ht="21" customHeight="1" thickBot="1" x14ac:dyDescent="0.3">
      <c r="A50" s="1" t="s">
        <v>18</v>
      </c>
      <c r="B50" s="73">
        <v>49</v>
      </c>
      <c r="C50" s="72">
        <v>26</v>
      </c>
      <c r="D50" s="146"/>
      <c r="E50" s="260">
        <v>17</v>
      </c>
      <c r="F50" s="262">
        <v>10</v>
      </c>
      <c r="G50" s="189">
        <v>13</v>
      </c>
      <c r="H50" s="142">
        <f t="shared" si="0"/>
        <v>30</v>
      </c>
    </row>
    <row r="51" spans="1:9" ht="21" customHeight="1" thickBot="1" x14ac:dyDescent="0.3">
      <c r="A51" s="83" t="s">
        <v>19</v>
      </c>
      <c r="B51" s="73">
        <v>82</v>
      </c>
      <c r="C51" s="72">
        <v>111</v>
      </c>
      <c r="D51" s="146"/>
      <c r="E51" s="260">
        <v>119</v>
      </c>
      <c r="F51" s="262">
        <v>60</v>
      </c>
      <c r="G51" s="189">
        <v>67</v>
      </c>
      <c r="H51" s="142">
        <f t="shared" si="0"/>
        <v>11.666666666666671</v>
      </c>
    </row>
    <row r="52" spans="1:9" ht="21" customHeight="1" thickBot="1" x14ac:dyDescent="0.3">
      <c r="A52" s="83" t="s">
        <v>20</v>
      </c>
      <c r="B52" s="73">
        <v>61</v>
      </c>
      <c r="C52" s="72">
        <v>76</v>
      </c>
      <c r="D52" s="146"/>
      <c r="E52" s="260">
        <v>84</v>
      </c>
      <c r="F52" s="262">
        <v>36</v>
      </c>
      <c r="G52" s="189">
        <v>50</v>
      </c>
      <c r="H52" s="142">
        <f t="shared" si="0"/>
        <v>38.888888888888886</v>
      </c>
    </row>
    <row r="53" spans="1:9" ht="21" customHeight="1" thickBot="1" x14ac:dyDescent="0.3">
      <c r="A53" s="83" t="s">
        <v>21</v>
      </c>
      <c r="B53" s="73">
        <v>5</v>
      </c>
      <c r="C53" s="72">
        <v>8</v>
      </c>
      <c r="D53" s="146"/>
      <c r="E53" s="260">
        <v>13</v>
      </c>
      <c r="F53" s="262">
        <v>5</v>
      </c>
      <c r="G53" s="189">
        <v>5</v>
      </c>
      <c r="H53" s="142">
        <f t="shared" si="0"/>
        <v>0</v>
      </c>
    </row>
    <row r="54" spans="1:9" ht="21" customHeight="1" thickBot="1" x14ac:dyDescent="0.3">
      <c r="A54" s="83" t="s">
        <v>22</v>
      </c>
      <c r="B54" s="73">
        <v>0</v>
      </c>
      <c r="C54" s="72">
        <v>0</v>
      </c>
      <c r="D54" s="146"/>
      <c r="E54" s="260">
        <v>0</v>
      </c>
      <c r="F54" s="262">
        <v>0</v>
      </c>
      <c r="G54" s="189">
        <v>0</v>
      </c>
      <c r="H54" s="142">
        <v>0</v>
      </c>
    </row>
    <row r="55" spans="1:9" ht="15" x14ac:dyDescent="0.25">
      <c r="A55" s="14"/>
      <c r="B55" s="14"/>
      <c r="C55" s="14"/>
      <c r="D55" s="14"/>
      <c r="E55" s="82"/>
      <c r="F55" s="82"/>
      <c r="G55" s="69"/>
    </row>
    <row r="56" spans="1:9" ht="15" x14ac:dyDescent="0.25">
      <c r="A56" s="15"/>
      <c r="E56" s="92"/>
      <c r="F56" s="68"/>
      <c r="G56" s="69"/>
    </row>
    <row r="57" spans="1:9" ht="15" x14ac:dyDescent="0.25">
      <c r="E57" s="92"/>
      <c r="F57" s="68"/>
      <c r="G57" s="69"/>
    </row>
    <row r="58" spans="1:9" ht="15" x14ac:dyDescent="0.25">
      <c r="A58" s="350">
        <v>10</v>
      </c>
      <c r="B58" s="350"/>
      <c r="C58" s="350"/>
      <c r="D58" s="350"/>
      <c r="E58" s="350"/>
      <c r="F58" s="350"/>
      <c r="G58" s="350"/>
      <c r="H58" s="350"/>
      <c r="I58" s="350"/>
    </row>
    <row r="59" spans="1:9" ht="15" x14ac:dyDescent="0.25">
      <c r="E59" s="92"/>
      <c r="F59" s="68"/>
      <c r="G59" s="69"/>
    </row>
    <row r="60" spans="1:9" ht="15" x14ac:dyDescent="0.25">
      <c r="E60" s="92"/>
      <c r="F60" s="68"/>
      <c r="G60" s="69"/>
    </row>
    <row r="61" spans="1:9" ht="15" x14ac:dyDescent="0.25">
      <c r="E61" s="92"/>
      <c r="F61" s="68"/>
      <c r="G61" s="82"/>
    </row>
    <row r="62" spans="1:9" ht="15" x14ac:dyDescent="0.25">
      <c r="E62" s="92"/>
      <c r="F62" s="68"/>
      <c r="G62" s="68"/>
    </row>
    <row r="63" spans="1:9" ht="15" x14ac:dyDescent="0.25">
      <c r="E63" s="92"/>
      <c r="F63" s="68"/>
      <c r="G63" s="68"/>
    </row>
    <row r="64" spans="1:9" ht="15" x14ac:dyDescent="0.25">
      <c r="E64" s="92"/>
      <c r="F64" s="68"/>
      <c r="G64" s="68"/>
    </row>
    <row r="65" spans="1:9" ht="15" x14ac:dyDescent="0.25">
      <c r="E65" s="92"/>
      <c r="F65" s="68"/>
      <c r="G65" s="68"/>
    </row>
    <row r="66" spans="1:9" ht="15" x14ac:dyDescent="0.25">
      <c r="A66" s="350"/>
      <c r="B66" s="350"/>
      <c r="C66" s="350"/>
      <c r="D66" s="350"/>
      <c r="E66" s="350"/>
      <c r="F66" s="350"/>
      <c r="G66" s="350"/>
      <c r="H66" s="350"/>
      <c r="I66" s="350"/>
    </row>
    <row r="67" spans="1:9" ht="15" x14ac:dyDescent="0.25">
      <c r="E67" s="92"/>
      <c r="F67" s="68"/>
      <c r="G67" s="68"/>
    </row>
    <row r="68" spans="1:9" ht="15" x14ac:dyDescent="0.25">
      <c r="E68" s="92"/>
      <c r="F68" s="68"/>
      <c r="G68" s="68"/>
    </row>
    <row r="69" spans="1:9" ht="15" x14ac:dyDescent="0.25">
      <c r="E69" s="92"/>
      <c r="F69" s="68"/>
      <c r="G69" s="68"/>
    </row>
    <row r="70" spans="1:9" ht="15" x14ac:dyDescent="0.25">
      <c r="E70" s="92"/>
      <c r="F70" s="68"/>
      <c r="G70" s="68"/>
    </row>
    <row r="71" spans="1:9" ht="15" x14ac:dyDescent="0.25">
      <c r="E71" s="92"/>
      <c r="F71" s="68"/>
      <c r="G71" s="68"/>
    </row>
    <row r="72" spans="1:9" ht="15" x14ac:dyDescent="0.25">
      <c r="E72" s="92"/>
      <c r="F72" s="68"/>
      <c r="G72" s="68"/>
    </row>
    <row r="73" spans="1:9" ht="15" x14ac:dyDescent="0.25">
      <c r="E73" s="92"/>
      <c r="F73" s="68"/>
      <c r="G73" s="68"/>
    </row>
    <row r="74" spans="1:9" ht="15" x14ac:dyDescent="0.25">
      <c r="E74" s="92"/>
      <c r="F74" s="68"/>
      <c r="G74" s="68"/>
    </row>
    <row r="75" spans="1:9" ht="15" x14ac:dyDescent="0.25">
      <c r="E75" s="92"/>
      <c r="F75" s="68"/>
      <c r="G75" s="68"/>
    </row>
    <row r="76" spans="1:9" ht="15" x14ac:dyDescent="0.25">
      <c r="E76" s="92"/>
      <c r="F76" s="68"/>
      <c r="G76" s="68"/>
    </row>
    <row r="77" spans="1:9" ht="15" x14ac:dyDescent="0.25">
      <c r="E77" s="92"/>
      <c r="F77" s="68"/>
      <c r="G77" s="68"/>
    </row>
    <row r="78" spans="1:9" thickBot="1" x14ac:dyDescent="0.3">
      <c r="E78" s="90"/>
      <c r="F78" s="91"/>
      <c r="G78" s="58"/>
    </row>
    <row r="79" spans="1:9" thickBot="1" x14ac:dyDescent="0.3">
      <c r="E79" s="88"/>
      <c r="G79" s="89"/>
    </row>
  </sheetData>
  <customSheetViews>
    <customSheetView guid="{DAED5F8A-1D0F-4FEC-9F91-AE1C92AB4224}">
      <selection activeCell="M10" sqref="M10"/>
      <pageMargins left="0.7" right="0.7" top="0.75" bottom="0.75" header="0.3" footer="0.3"/>
    </customSheetView>
  </customSheetViews>
  <mergeCells count="4">
    <mergeCell ref="A41:I41"/>
    <mergeCell ref="A66:I66"/>
    <mergeCell ref="A21:I21"/>
    <mergeCell ref="A58:I58"/>
  </mergeCells>
  <pageMargins left="0.70866141732283472" right="0.70866141732283472" top="0.43307086614173229" bottom="0.74803149606299213" header="0.31496062992125984" footer="0.31496062992125984"/>
  <pageSetup paperSize="9" scale="86" orientation="portrait" verticalDpi="0" r:id="rId1"/>
  <rowBreaks count="2" manualBreakCount="2">
    <brk id="21" max="10" man="1"/>
    <brk id="4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C00000"/>
  </sheetPr>
  <dimension ref="A1:I54"/>
  <sheetViews>
    <sheetView view="pageLayout" zoomScaleNormal="100" zoomScaleSheetLayoutView="100" workbookViewId="0">
      <selection activeCell="I23" sqref="I23"/>
    </sheetView>
  </sheetViews>
  <sheetFormatPr defaultRowHeight="15" x14ac:dyDescent="0.25"/>
  <cols>
    <col min="1" max="1" width="30.42578125" customWidth="1"/>
    <col min="2" max="2" width="8.85546875" customWidth="1"/>
    <col min="3" max="3" width="8.28515625" customWidth="1"/>
    <col min="4" max="4" width="8.42578125" customWidth="1"/>
    <col min="5" max="6" width="8.85546875" customWidth="1"/>
    <col min="7" max="7" width="11" customWidth="1"/>
    <col min="8" max="8" width="10.7109375" customWidth="1"/>
    <col min="9" max="9" width="7.5703125" customWidth="1"/>
  </cols>
  <sheetData>
    <row r="1" spans="1:9" x14ac:dyDescent="0.25">
      <c r="A1" s="6"/>
    </row>
    <row r="2" spans="1:9" ht="27.75" customHeight="1" thickBot="1" x14ac:dyDescent="0.35">
      <c r="A2" s="432" t="s">
        <v>31</v>
      </c>
      <c r="B2" s="433"/>
      <c r="C2" s="433"/>
      <c r="D2" s="433"/>
      <c r="E2" s="433"/>
      <c r="F2" s="433"/>
      <c r="G2" s="433"/>
    </row>
    <row r="3" spans="1:9" ht="27" customHeight="1" thickBot="1" x14ac:dyDescent="0.3">
      <c r="A3" s="93" t="s">
        <v>3</v>
      </c>
      <c r="B3" s="2">
        <v>2013</v>
      </c>
      <c r="C3" s="2">
        <v>2014</v>
      </c>
      <c r="D3" s="302">
        <v>2015</v>
      </c>
      <c r="E3" s="261" t="s">
        <v>147</v>
      </c>
      <c r="F3" s="188" t="s">
        <v>232</v>
      </c>
      <c r="G3" s="60" t="s">
        <v>32</v>
      </c>
      <c r="H3" s="115"/>
    </row>
    <row r="4" spans="1:9" ht="15.75" thickBot="1" x14ac:dyDescent="0.3">
      <c r="A4" s="74" t="s">
        <v>33</v>
      </c>
      <c r="B4" s="16">
        <v>1164</v>
      </c>
      <c r="C4" s="16">
        <v>1075</v>
      </c>
      <c r="D4" s="303">
        <f>SUM(D5,D6,D7,D8,D9)</f>
        <v>1059</v>
      </c>
      <c r="E4" s="266">
        <f>E5+E6+E7+E8+E9</f>
        <v>493</v>
      </c>
      <c r="F4" s="162">
        <v>439</v>
      </c>
      <c r="G4" s="113">
        <f>(F4*100)/E4-100</f>
        <v>-10.953346855983767</v>
      </c>
      <c r="H4" s="115"/>
    </row>
    <row r="5" spans="1:9" ht="15.75" thickBot="1" x14ac:dyDescent="0.3">
      <c r="A5" s="75" t="s">
        <v>24</v>
      </c>
      <c r="B5" s="16">
        <v>221</v>
      </c>
      <c r="C5" s="16">
        <v>211</v>
      </c>
      <c r="D5" s="296">
        <v>233</v>
      </c>
      <c r="E5" s="266">
        <v>114</v>
      </c>
      <c r="F5" s="162">
        <v>119</v>
      </c>
      <c r="G5" s="113">
        <f t="shared" ref="G5:G22" si="0">(F5*100)/E5-100</f>
        <v>4.3859649122806985</v>
      </c>
      <c r="H5" s="438"/>
      <c r="I5" s="439"/>
    </row>
    <row r="6" spans="1:9" ht="15.75" thickBot="1" x14ac:dyDescent="0.3">
      <c r="A6" s="75" t="s">
        <v>34</v>
      </c>
      <c r="B6" s="16">
        <v>679</v>
      </c>
      <c r="C6" s="16">
        <v>653</v>
      </c>
      <c r="D6" s="296">
        <v>563</v>
      </c>
      <c r="E6" s="266">
        <v>250</v>
      </c>
      <c r="F6" s="162">
        <v>250</v>
      </c>
      <c r="G6" s="113">
        <f t="shared" si="0"/>
        <v>0</v>
      </c>
      <c r="H6" s="438"/>
      <c r="I6" s="439"/>
    </row>
    <row r="7" spans="1:9" ht="15.75" thickBot="1" x14ac:dyDescent="0.3">
      <c r="A7" s="75" t="s">
        <v>35</v>
      </c>
      <c r="B7" s="16">
        <v>93</v>
      </c>
      <c r="C7" s="16">
        <v>65</v>
      </c>
      <c r="D7" s="296">
        <v>55</v>
      </c>
      <c r="E7" s="266">
        <v>23</v>
      </c>
      <c r="F7" s="162">
        <v>19</v>
      </c>
      <c r="G7" s="113">
        <f t="shared" si="0"/>
        <v>-17.391304347826093</v>
      </c>
      <c r="H7" s="115"/>
    </row>
    <row r="8" spans="1:9" ht="15.75" thickBot="1" x14ac:dyDescent="0.3">
      <c r="A8" s="75" t="s">
        <v>36</v>
      </c>
      <c r="B8" s="16">
        <v>161</v>
      </c>
      <c r="C8" s="16">
        <v>142</v>
      </c>
      <c r="D8" s="296">
        <v>207</v>
      </c>
      <c r="E8" s="266">
        <v>106</v>
      </c>
      <c r="F8" s="162">
        <v>51</v>
      </c>
      <c r="G8" s="113">
        <f t="shared" si="0"/>
        <v>-51.886792452830186</v>
      </c>
      <c r="H8" s="115"/>
    </row>
    <row r="9" spans="1:9" ht="15.75" thickBot="1" x14ac:dyDescent="0.3">
      <c r="A9" s="75" t="s">
        <v>37</v>
      </c>
      <c r="B9" s="16">
        <v>10</v>
      </c>
      <c r="C9" s="16">
        <v>4</v>
      </c>
      <c r="D9" s="296">
        <v>1</v>
      </c>
      <c r="E9" s="266">
        <v>0</v>
      </c>
      <c r="F9" s="162">
        <v>0</v>
      </c>
      <c r="G9" s="113">
        <v>0</v>
      </c>
      <c r="H9" s="115"/>
    </row>
    <row r="10" spans="1:9" ht="15.75" thickBot="1" x14ac:dyDescent="0.3">
      <c r="A10" s="74" t="s">
        <v>38</v>
      </c>
      <c r="B10" s="16">
        <v>916</v>
      </c>
      <c r="C10" s="16">
        <v>951</v>
      </c>
      <c r="D10" s="304">
        <f>D11+D12+D13+D14+D15</f>
        <v>975</v>
      </c>
      <c r="E10" s="266">
        <f>E11+E12+E13+E14+E15</f>
        <v>457</v>
      </c>
      <c r="F10" s="162">
        <v>420</v>
      </c>
      <c r="G10" s="113">
        <f t="shared" si="0"/>
        <v>-8.0962800875273473</v>
      </c>
      <c r="H10" s="115"/>
    </row>
    <row r="11" spans="1:9" ht="15.75" thickBot="1" x14ac:dyDescent="0.3">
      <c r="A11" s="75" t="s">
        <v>18</v>
      </c>
      <c r="B11" s="16">
        <v>201</v>
      </c>
      <c r="C11" s="16">
        <v>197</v>
      </c>
      <c r="D11" s="296">
        <v>212</v>
      </c>
      <c r="E11" s="266">
        <v>106</v>
      </c>
      <c r="F11" s="162">
        <v>112</v>
      </c>
      <c r="G11" s="113">
        <f t="shared" si="0"/>
        <v>5.6603773584905639</v>
      </c>
      <c r="H11" s="115"/>
    </row>
    <row r="12" spans="1:9" ht="15.75" thickBot="1" x14ac:dyDescent="0.3">
      <c r="A12" s="75" t="s">
        <v>34</v>
      </c>
      <c r="B12" s="16">
        <v>521</v>
      </c>
      <c r="C12" s="16">
        <v>569</v>
      </c>
      <c r="D12" s="296">
        <v>520</v>
      </c>
      <c r="E12" s="266">
        <v>227</v>
      </c>
      <c r="F12" s="162">
        <v>242</v>
      </c>
      <c r="G12" s="113">
        <f t="shared" si="0"/>
        <v>6.6079295154185047</v>
      </c>
      <c r="H12" s="115"/>
    </row>
    <row r="13" spans="1:9" ht="15.75" thickBot="1" x14ac:dyDescent="0.3">
      <c r="A13" s="75" t="s">
        <v>39</v>
      </c>
      <c r="B13" s="16">
        <v>56</v>
      </c>
      <c r="C13" s="16">
        <v>54</v>
      </c>
      <c r="D13" s="296">
        <v>44</v>
      </c>
      <c r="E13" s="266">
        <v>21</v>
      </c>
      <c r="F13" s="162">
        <v>18</v>
      </c>
      <c r="G13" s="113">
        <f t="shared" si="0"/>
        <v>-14.285714285714292</v>
      </c>
      <c r="H13" s="115"/>
    </row>
    <row r="14" spans="1:9" ht="15.75" thickBot="1" x14ac:dyDescent="0.3">
      <c r="A14" s="75" t="s">
        <v>21</v>
      </c>
      <c r="B14" s="16">
        <v>134</v>
      </c>
      <c r="C14" s="16">
        <v>130</v>
      </c>
      <c r="D14" s="296">
        <v>198</v>
      </c>
      <c r="E14" s="266">
        <v>103</v>
      </c>
      <c r="F14" s="162">
        <v>48</v>
      </c>
      <c r="G14" s="113">
        <f t="shared" si="0"/>
        <v>-53.398058252427184</v>
      </c>
      <c r="H14" s="115"/>
    </row>
    <row r="15" spans="1:9" ht="15.75" thickBot="1" x14ac:dyDescent="0.3">
      <c r="A15" s="75" t="s">
        <v>37</v>
      </c>
      <c r="B15" s="16">
        <v>4</v>
      </c>
      <c r="C15" s="16">
        <v>1</v>
      </c>
      <c r="D15" s="296">
        <v>1</v>
      </c>
      <c r="E15" s="266">
        <v>0</v>
      </c>
      <c r="F15" s="162">
        <v>0</v>
      </c>
      <c r="G15" s="113">
        <v>0</v>
      </c>
      <c r="H15" s="115"/>
    </row>
    <row r="16" spans="1:9" ht="15.75" thickBot="1" x14ac:dyDescent="0.3">
      <c r="A16" s="76" t="s">
        <v>40</v>
      </c>
      <c r="B16" s="16">
        <v>218</v>
      </c>
      <c r="C16" s="16">
        <v>122</v>
      </c>
      <c r="D16" s="304">
        <f>D17+D18+D19+D20+D21</f>
        <v>80</v>
      </c>
      <c r="E16" s="266">
        <f>E17+E18+E19+E20+E21</f>
        <v>36</v>
      </c>
      <c r="F16" s="162">
        <v>19</v>
      </c>
      <c r="G16" s="113">
        <f t="shared" si="0"/>
        <v>-47.222222222222221</v>
      </c>
      <c r="H16" s="115"/>
    </row>
    <row r="17" spans="1:9" ht="15.75" thickBot="1" x14ac:dyDescent="0.3">
      <c r="A17" s="75" t="s">
        <v>18</v>
      </c>
      <c r="B17" s="16">
        <v>20</v>
      </c>
      <c r="C17" s="16">
        <v>14</v>
      </c>
      <c r="D17" s="296">
        <v>17</v>
      </c>
      <c r="E17" s="266">
        <v>8</v>
      </c>
      <c r="F17" s="162">
        <v>7</v>
      </c>
      <c r="G17" s="113">
        <f t="shared" si="0"/>
        <v>-12.5</v>
      </c>
      <c r="H17" s="115"/>
    </row>
    <row r="18" spans="1:9" ht="15.75" thickBot="1" x14ac:dyDescent="0.3">
      <c r="A18" s="75" t="s">
        <v>34</v>
      </c>
      <c r="B18" s="16">
        <v>155</v>
      </c>
      <c r="C18" s="16">
        <v>82</v>
      </c>
      <c r="D18" s="296">
        <v>43</v>
      </c>
      <c r="E18" s="266">
        <v>23</v>
      </c>
      <c r="F18" s="162">
        <v>8</v>
      </c>
      <c r="G18" s="113">
        <f t="shared" si="0"/>
        <v>-65.217391304347828</v>
      </c>
      <c r="H18" s="115"/>
    </row>
    <row r="19" spans="1:9" ht="15.75" thickBot="1" x14ac:dyDescent="0.3">
      <c r="A19" s="75" t="s">
        <v>39</v>
      </c>
      <c r="B19" s="16">
        <v>37</v>
      </c>
      <c r="C19" s="16">
        <v>11</v>
      </c>
      <c r="D19" s="296">
        <v>11</v>
      </c>
      <c r="E19" s="266">
        <v>2</v>
      </c>
      <c r="F19" s="162">
        <v>1</v>
      </c>
      <c r="G19" s="113">
        <f t="shared" si="0"/>
        <v>-50</v>
      </c>
      <c r="H19" s="115"/>
    </row>
    <row r="20" spans="1:9" ht="15.75" thickBot="1" x14ac:dyDescent="0.3">
      <c r="A20" s="75" t="s">
        <v>21</v>
      </c>
      <c r="B20" s="16">
        <v>0</v>
      </c>
      <c r="C20" s="16">
        <v>12</v>
      </c>
      <c r="D20" s="296">
        <v>9</v>
      </c>
      <c r="E20" s="266">
        <v>3</v>
      </c>
      <c r="F20" s="162">
        <v>3</v>
      </c>
      <c r="G20" s="113">
        <f t="shared" si="0"/>
        <v>0</v>
      </c>
      <c r="H20" s="115"/>
    </row>
    <row r="21" spans="1:9" ht="15.75" thickBot="1" x14ac:dyDescent="0.3">
      <c r="A21" s="75" t="s">
        <v>37</v>
      </c>
      <c r="B21" s="16">
        <v>6</v>
      </c>
      <c r="C21" s="16">
        <v>3</v>
      </c>
      <c r="D21" s="296">
        <v>0</v>
      </c>
      <c r="E21" s="266">
        <v>0</v>
      </c>
      <c r="F21" s="162">
        <v>0</v>
      </c>
      <c r="G21" s="113">
        <v>0</v>
      </c>
    </row>
    <row r="22" spans="1:9" ht="27.75" customHeight="1" thickBot="1" x14ac:dyDescent="0.3">
      <c r="A22" s="74" t="s">
        <v>41</v>
      </c>
      <c r="B22" s="16">
        <v>48</v>
      </c>
      <c r="C22" s="16">
        <v>38</v>
      </c>
      <c r="D22" s="296">
        <v>39</v>
      </c>
      <c r="E22" s="266">
        <v>16</v>
      </c>
      <c r="F22" s="162">
        <v>10</v>
      </c>
      <c r="G22" s="113">
        <f t="shared" si="0"/>
        <v>-37.5</v>
      </c>
    </row>
    <row r="23" spans="1:9" ht="27.75" customHeight="1" thickBot="1" x14ac:dyDescent="0.3">
      <c r="A23" s="77" t="s">
        <v>42</v>
      </c>
      <c r="B23" s="440" t="s">
        <v>196</v>
      </c>
      <c r="C23" s="442" t="s">
        <v>148</v>
      </c>
      <c r="D23" s="444" t="s">
        <v>237</v>
      </c>
      <c r="E23" s="434" t="s">
        <v>237</v>
      </c>
      <c r="F23" s="436" t="s">
        <v>241</v>
      </c>
      <c r="G23" s="442" t="s">
        <v>242</v>
      </c>
      <c r="H23" s="115"/>
    </row>
    <row r="24" spans="1:9" ht="30" customHeight="1" thickBot="1" x14ac:dyDescent="0.3">
      <c r="A24" s="77" t="s">
        <v>43</v>
      </c>
      <c r="B24" s="441"/>
      <c r="C24" s="443"/>
      <c r="D24" s="445"/>
      <c r="E24" s="435"/>
      <c r="F24" s="437"/>
      <c r="G24" s="443"/>
      <c r="H24" s="115"/>
    </row>
    <row r="25" spans="1:9" x14ac:dyDescent="0.25">
      <c r="H25" s="115"/>
    </row>
    <row r="26" spans="1:9" x14ac:dyDescent="0.25">
      <c r="H26" s="115"/>
    </row>
    <row r="27" spans="1:9" x14ac:dyDescent="0.25">
      <c r="H27" s="115"/>
    </row>
    <row r="28" spans="1:9" x14ac:dyDescent="0.25">
      <c r="A28" s="430">
        <v>13</v>
      </c>
      <c r="B28" s="430"/>
      <c r="C28" s="430"/>
      <c r="D28" s="430"/>
      <c r="E28" s="430"/>
      <c r="F28" s="430"/>
      <c r="G28" s="430"/>
      <c r="H28" s="431"/>
      <c r="I28" s="430"/>
    </row>
    <row r="29" spans="1:9" x14ac:dyDescent="0.25">
      <c r="H29" s="115"/>
    </row>
    <row r="30" spans="1:9" x14ac:dyDescent="0.25">
      <c r="H30" s="115"/>
    </row>
    <row r="31" spans="1:9" x14ac:dyDescent="0.25">
      <c r="H31" s="115"/>
    </row>
    <row r="32" spans="1:9" x14ac:dyDescent="0.25">
      <c r="H32" s="115"/>
    </row>
    <row r="33" spans="8:8" x14ac:dyDescent="0.25">
      <c r="H33" s="115"/>
    </row>
    <row r="34" spans="8:8" x14ac:dyDescent="0.25">
      <c r="H34" s="115"/>
    </row>
    <row r="35" spans="8:8" x14ac:dyDescent="0.25">
      <c r="H35" s="115"/>
    </row>
    <row r="36" spans="8:8" x14ac:dyDescent="0.25">
      <c r="H36" s="115"/>
    </row>
    <row r="37" spans="8:8" x14ac:dyDescent="0.25">
      <c r="H37" s="115"/>
    </row>
    <row r="38" spans="8:8" x14ac:dyDescent="0.25">
      <c r="H38" s="115"/>
    </row>
    <row r="39" spans="8:8" x14ac:dyDescent="0.25">
      <c r="H39" s="115"/>
    </row>
    <row r="40" spans="8:8" x14ac:dyDescent="0.25">
      <c r="H40" s="115"/>
    </row>
    <row r="43" spans="8:8" x14ac:dyDescent="0.25">
      <c r="H43" s="115"/>
    </row>
    <row r="44" spans="8:8" x14ac:dyDescent="0.25">
      <c r="H44" s="115"/>
    </row>
    <row r="45" spans="8:8" x14ac:dyDescent="0.25">
      <c r="H45" s="115"/>
    </row>
    <row r="46" spans="8:8" x14ac:dyDescent="0.25">
      <c r="H46" s="115"/>
    </row>
    <row r="47" spans="8:8" x14ac:dyDescent="0.25">
      <c r="H47" s="115"/>
    </row>
    <row r="48" spans="8:8" x14ac:dyDescent="0.25">
      <c r="H48" s="115"/>
    </row>
    <row r="49" spans="8:8" x14ac:dyDescent="0.25">
      <c r="H49" s="115"/>
    </row>
    <row r="50" spans="8:8" x14ac:dyDescent="0.25">
      <c r="H50" s="115"/>
    </row>
    <row r="51" spans="8:8" x14ac:dyDescent="0.25">
      <c r="H51" s="115"/>
    </row>
    <row r="52" spans="8:8" x14ac:dyDescent="0.25">
      <c r="H52" s="115"/>
    </row>
    <row r="53" spans="8:8" x14ac:dyDescent="0.25">
      <c r="H53" s="115"/>
    </row>
    <row r="54" spans="8:8" x14ac:dyDescent="0.25">
      <c r="H54" s="115"/>
    </row>
  </sheetData>
  <customSheetViews>
    <customSheetView guid="{DAED5F8A-1D0F-4FEC-9F91-AE1C92AB4224}">
      <selection sqref="A1:F24"/>
      <pageMargins left="0.7" right="0.7" top="0.75" bottom="0.75" header="0.3" footer="0.3"/>
    </customSheetView>
  </customSheetViews>
  <mergeCells count="10">
    <mergeCell ref="A28:I28"/>
    <mergeCell ref="A2:G2"/>
    <mergeCell ref="E23:E24"/>
    <mergeCell ref="F23:F24"/>
    <mergeCell ref="H6:I6"/>
    <mergeCell ref="B23:B24"/>
    <mergeCell ref="C23:C24"/>
    <mergeCell ref="G23:G24"/>
    <mergeCell ref="H5:I5"/>
    <mergeCell ref="D23:D24"/>
  </mergeCells>
  <pageMargins left="0.70866141732283472" right="0.70866141732283472" top="0.43307086614173229" bottom="0.74803149606299213" header="0.31496062992125984" footer="0.31496062992125984"/>
  <pageSetup paperSize="9" scale="78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C00000"/>
  </sheetPr>
  <dimension ref="A1:I22"/>
  <sheetViews>
    <sheetView view="pageLayout" zoomScaleNormal="100" zoomScaleSheetLayoutView="115" workbookViewId="0">
      <selection activeCell="A22" sqref="A22:I22"/>
    </sheetView>
  </sheetViews>
  <sheetFormatPr defaultRowHeight="15" x14ac:dyDescent="0.25"/>
  <cols>
    <col min="1" max="1" width="42.28515625" customWidth="1"/>
    <col min="2" max="2" width="6.28515625" customWidth="1"/>
    <col min="3" max="3" width="6" customWidth="1"/>
    <col min="4" max="4" width="6.5703125" customWidth="1"/>
    <col min="5" max="6" width="7.28515625" customWidth="1"/>
    <col min="7" max="7" width="6.7109375" customWidth="1"/>
  </cols>
  <sheetData>
    <row r="1" spans="1:9" ht="33" customHeight="1" thickBot="1" x14ac:dyDescent="0.3">
      <c r="A1" s="446" t="s">
        <v>44</v>
      </c>
      <c r="B1" s="447"/>
      <c r="C1" s="447"/>
      <c r="D1" s="447"/>
      <c r="E1" s="447"/>
      <c r="F1" s="447"/>
      <c r="G1" s="447"/>
    </row>
    <row r="2" spans="1:9" ht="15.75" hidden="1" thickBot="1" x14ac:dyDescent="0.3">
      <c r="A2" s="19"/>
    </row>
    <row r="3" spans="1:9" ht="15.75" customHeight="1" thickBot="1" x14ac:dyDescent="0.3">
      <c r="A3" s="375" t="s">
        <v>3</v>
      </c>
      <c r="B3" s="375">
        <v>2013</v>
      </c>
      <c r="C3" s="375">
        <v>2014</v>
      </c>
      <c r="D3" s="451">
        <v>2015</v>
      </c>
      <c r="E3" s="383" t="s">
        <v>147</v>
      </c>
      <c r="F3" s="379" t="s">
        <v>232</v>
      </c>
      <c r="G3" s="20" t="s">
        <v>45</v>
      </c>
    </row>
    <row r="4" spans="1:9" ht="8.25" customHeight="1" thickBot="1" x14ac:dyDescent="0.3">
      <c r="A4" s="376"/>
      <c r="B4" s="376"/>
      <c r="C4" s="376"/>
      <c r="D4" s="452"/>
      <c r="E4" s="394"/>
      <c r="F4" s="448"/>
      <c r="G4" s="8" t="s">
        <v>46</v>
      </c>
    </row>
    <row r="5" spans="1:9" ht="24.75" customHeight="1" thickBot="1" x14ac:dyDescent="0.3">
      <c r="A5" s="3" t="s">
        <v>47</v>
      </c>
      <c r="B5" s="8">
        <v>525</v>
      </c>
      <c r="C5" s="8">
        <v>585</v>
      </c>
      <c r="D5" s="267">
        <v>446</v>
      </c>
      <c r="E5" s="252">
        <v>250</v>
      </c>
      <c r="F5" s="155">
        <v>237</v>
      </c>
      <c r="G5" s="113">
        <f>(F5*100)/E5-100</f>
        <v>-5.2000000000000028</v>
      </c>
    </row>
    <row r="6" spans="1:9" ht="29.25" customHeight="1" thickBot="1" x14ac:dyDescent="0.3">
      <c r="A6" s="4" t="s">
        <v>145</v>
      </c>
      <c r="B6" s="8">
        <v>19711</v>
      </c>
      <c r="C6" s="8">
        <v>18504</v>
      </c>
      <c r="D6" s="267">
        <v>22421</v>
      </c>
      <c r="E6" s="252">
        <v>10929</v>
      </c>
      <c r="F6" s="155">
        <v>11033</v>
      </c>
      <c r="G6" s="113">
        <f t="shared" ref="G6:G17" si="0">(F6*100)/E6-100</f>
        <v>0.9515966694116571</v>
      </c>
    </row>
    <row r="7" spans="1:9" ht="27.75" customHeight="1" thickBot="1" x14ac:dyDescent="0.3">
      <c r="A7" s="3" t="s">
        <v>48</v>
      </c>
      <c r="B7" s="8">
        <v>65</v>
      </c>
      <c r="C7" s="8">
        <v>124</v>
      </c>
      <c r="D7" s="267">
        <v>98</v>
      </c>
      <c r="E7" s="252">
        <v>38</v>
      </c>
      <c r="F7" s="155">
        <v>40</v>
      </c>
      <c r="G7" s="113">
        <f t="shared" si="0"/>
        <v>5.2631578947368354</v>
      </c>
      <c r="H7" s="450"/>
      <c r="I7" s="439"/>
    </row>
    <row r="8" spans="1:9" ht="18" customHeight="1" thickBot="1" x14ac:dyDescent="0.3">
      <c r="A8" s="4" t="s">
        <v>49</v>
      </c>
      <c r="B8" s="12">
        <v>35</v>
      </c>
      <c r="C8" s="12">
        <v>64</v>
      </c>
      <c r="D8" s="268">
        <v>124</v>
      </c>
      <c r="E8" s="270">
        <v>45</v>
      </c>
      <c r="F8" s="156">
        <v>57</v>
      </c>
      <c r="G8" s="139">
        <f t="shared" si="0"/>
        <v>26.666666666666671</v>
      </c>
      <c r="H8" s="449"/>
      <c r="I8" s="417"/>
    </row>
    <row r="9" spans="1:9" ht="28.5" customHeight="1" thickBot="1" x14ac:dyDescent="0.3">
      <c r="A9" s="3" t="s">
        <v>50</v>
      </c>
      <c r="B9" s="8">
        <v>1095</v>
      </c>
      <c r="C9" s="8">
        <v>1372</v>
      </c>
      <c r="D9" s="267">
        <v>1633</v>
      </c>
      <c r="E9" s="252">
        <v>805</v>
      </c>
      <c r="F9" s="155">
        <v>1182</v>
      </c>
      <c r="G9" s="113">
        <f t="shared" si="0"/>
        <v>46.83229813664596</v>
      </c>
    </row>
    <row r="10" spans="1:9" ht="18" customHeight="1" thickBot="1" x14ac:dyDescent="0.3">
      <c r="A10" s="4" t="s">
        <v>51</v>
      </c>
      <c r="B10" s="21">
        <v>1430</v>
      </c>
      <c r="C10" s="12">
        <v>1330</v>
      </c>
      <c r="D10" s="268">
        <v>1773</v>
      </c>
      <c r="E10" s="270">
        <v>806</v>
      </c>
      <c r="F10" s="156">
        <v>996</v>
      </c>
      <c r="G10" s="139">
        <f t="shared" si="0"/>
        <v>23.573200992555826</v>
      </c>
    </row>
    <row r="11" spans="1:9" ht="26.25" customHeight="1" thickBot="1" x14ac:dyDescent="0.3">
      <c r="A11" s="3" t="s">
        <v>52</v>
      </c>
      <c r="B11" s="9">
        <v>8270</v>
      </c>
      <c r="C11" s="8">
        <v>10124</v>
      </c>
      <c r="D11" s="269">
        <v>12325</v>
      </c>
      <c r="E11" s="252">
        <v>6325</v>
      </c>
      <c r="F11" s="155">
        <v>8501</v>
      </c>
      <c r="G11" s="113">
        <f t="shared" si="0"/>
        <v>34.403162055335969</v>
      </c>
    </row>
    <row r="12" spans="1:9" ht="54" customHeight="1" thickBot="1" x14ac:dyDescent="0.3">
      <c r="A12" s="3" t="s">
        <v>53</v>
      </c>
      <c r="B12" s="9">
        <v>1641</v>
      </c>
      <c r="C12" s="8">
        <v>1857</v>
      </c>
      <c r="D12" s="267">
        <v>1915</v>
      </c>
      <c r="E12" s="252">
        <v>1093</v>
      </c>
      <c r="F12" s="155">
        <v>1211</v>
      </c>
      <c r="G12" s="113">
        <f t="shared" si="0"/>
        <v>10.79597438243367</v>
      </c>
    </row>
    <row r="13" spans="1:9" ht="15.75" thickBot="1" x14ac:dyDescent="0.3">
      <c r="A13" s="4" t="s">
        <v>54</v>
      </c>
      <c r="B13" s="21">
        <v>1599</v>
      </c>
      <c r="C13" s="12">
        <v>1843</v>
      </c>
      <c r="D13" s="268">
        <v>1868</v>
      </c>
      <c r="E13" s="270">
        <v>1026</v>
      </c>
      <c r="F13" s="156">
        <v>1105</v>
      </c>
      <c r="G13" s="139">
        <f t="shared" si="0"/>
        <v>7.6998050682261265</v>
      </c>
    </row>
    <row r="14" spans="1:9" ht="36" customHeight="1" thickBot="1" x14ac:dyDescent="0.3">
      <c r="A14" s="3" t="s">
        <v>55</v>
      </c>
      <c r="B14" s="9">
        <v>351</v>
      </c>
      <c r="C14" s="8">
        <v>279</v>
      </c>
      <c r="D14" s="267">
        <v>317</v>
      </c>
      <c r="E14" s="252">
        <v>191</v>
      </c>
      <c r="F14" s="321">
        <v>194</v>
      </c>
      <c r="G14" s="113">
        <f t="shared" si="0"/>
        <v>1.5706806282722567</v>
      </c>
    </row>
    <row r="15" spans="1:9" ht="18" customHeight="1" thickBot="1" x14ac:dyDescent="0.3">
      <c r="A15" s="4" t="s">
        <v>56</v>
      </c>
      <c r="B15" s="21">
        <v>227</v>
      </c>
      <c r="C15" s="12">
        <v>246</v>
      </c>
      <c r="D15" s="268">
        <v>281</v>
      </c>
      <c r="E15" s="270">
        <v>165</v>
      </c>
      <c r="F15" s="323">
        <v>159</v>
      </c>
      <c r="G15" s="139">
        <f t="shared" si="0"/>
        <v>-3.6363636363636402</v>
      </c>
    </row>
    <row r="16" spans="1:9" ht="17.25" customHeight="1" thickBot="1" x14ac:dyDescent="0.3">
      <c r="A16" s="3" t="s">
        <v>57</v>
      </c>
      <c r="B16" s="9">
        <v>663</v>
      </c>
      <c r="C16" s="8">
        <v>881</v>
      </c>
      <c r="D16" s="267">
        <v>989</v>
      </c>
      <c r="E16" s="252">
        <v>522</v>
      </c>
      <c r="F16" s="155">
        <v>517</v>
      </c>
      <c r="G16" s="113">
        <f t="shared" si="0"/>
        <v>-0.95785440613026651</v>
      </c>
    </row>
    <row r="17" spans="1:9" ht="18" customHeight="1" thickBot="1" x14ac:dyDescent="0.3">
      <c r="A17" s="5" t="s">
        <v>58</v>
      </c>
      <c r="B17" s="21">
        <v>835</v>
      </c>
      <c r="C17" s="12">
        <v>1139</v>
      </c>
      <c r="D17" s="268">
        <v>1341</v>
      </c>
      <c r="E17" s="270">
        <v>672</v>
      </c>
      <c r="F17" s="156">
        <v>758</v>
      </c>
      <c r="G17" s="139">
        <f t="shared" si="0"/>
        <v>12.797619047619051</v>
      </c>
    </row>
    <row r="18" spans="1:9" ht="20.25" customHeight="1" thickBot="1" x14ac:dyDescent="0.3">
      <c r="A18" s="3" t="s">
        <v>59</v>
      </c>
      <c r="B18" s="9">
        <v>135</v>
      </c>
      <c r="C18" s="8">
        <v>105</v>
      </c>
      <c r="D18" s="267">
        <v>122</v>
      </c>
      <c r="E18" s="252">
        <v>64</v>
      </c>
      <c r="F18" s="321">
        <v>64</v>
      </c>
      <c r="G18" s="113">
        <f>(F18*100)/E18-100</f>
        <v>0</v>
      </c>
    </row>
    <row r="22" spans="1:9" x14ac:dyDescent="0.25">
      <c r="A22" s="430">
        <v>14</v>
      </c>
      <c r="B22" s="430"/>
      <c r="C22" s="430"/>
      <c r="D22" s="430"/>
      <c r="E22" s="430"/>
      <c r="F22" s="430"/>
      <c r="G22" s="430"/>
      <c r="H22" s="430"/>
      <c r="I22" s="430"/>
    </row>
  </sheetData>
  <customSheetViews>
    <customSheetView guid="{DAED5F8A-1D0F-4FEC-9F91-AE1C92AB4224}" topLeftCell="A22">
      <selection activeCell="G6" sqref="G6"/>
      <pageMargins left="0.7" right="0.7" top="0.75" bottom="0.75" header="0.3" footer="0.3"/>
    </customSheetView>
  </customSheetViews>
  <mergeCells count="10">
    <mergeCell ref="A22:I22"/>
    <mergeCell ref="A1:G1"/>
    <mergeCell ref="E3:E4"/>
    <mergeCell ref="F3:F4"/>
    <mergeCell ref="H8:I8"/>
    <mergeCell ref="H7:I7"/>
    <mergeCell ref="A3:A4"/>
    <mergeCell ref="B3:B4"/>
    <mergeCell ref="C3:C4"/>
    <mergeCell ref="D3:D4"/>
  </mergeCells>
  <pageMargins left="0.70866141732283472" right="0.70866141732283472" top="0.43307086614173229" bottom="0.74803149606299213" header="0.31496062992125984" footer="0.31496062992125984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21</vt:i4>
      </vt:variant>
    </vt:vector>
  </HeadingPairs>
  <TitlesOfParts>
    <vt:vector size="44" baseType="lpstr">
      <vt:lpstr>Лист1</vt:lpstr>
      <vt:lpstr>Лист22</vt:lpstr>
      <vt:lpstr>Лист24</vt:lpstr>
      <vt:lpstr>Лист20</vt:lpstr>
      <vt:lpstr>Лист21</vt:lpstr>
      <vt:lpstr>Лист2</vt:lpstr>
      <vt:lpstr>Лист3</vt:lpstr>
      <vt:lpstr>91</vt:lpstr>
      <vt:lpstr>досудеб</vt:lpstr>
      <vt:lpstr>наркотики</vt:lpstr>
      <vt:lpstr>К</vt:lpstr>
      <vt:lpstr>фб</vt:lpstr>
      <vt:lpstr>уин</vt:lpstr>
      <vt:lpstr>он</vt:lpstr>
      <vt:lpstr>экономик</vt:lpstr>
      <vt:lpstr>природа</vt:lpstr>
      <vt:lpstr>Лист12</vt:lpstr>
      <vt:lpstr>н л</vt:lpstr>
      <vt:lpstr>арбитраж</vt:lpstr>
      <vt:lpstr>усо</vt:lpstr>
      <vt:lpstr>гсо</vt:lpstr>
      <vt:lpstr>жалобы</vt:lpstr>
      <vt:lpstr>сми</vt:lpstr>
      <vt:lpstr>'91'!Область_печати</vt:lpstr>
      <vt:lpstr>арбитраж!Область_печати</vt:lpstr>
      <vt:lpstr>гсо!Область_печати</vt:lpstr>
      <vt:lpstr>досудеб!Область_печати</vt:lpstr>
      <vt:lpstr>жалобы!Область_печати</vt:lpstr>
      <vt:lpstr>К!Область_печати</vt:lpstr>
      <vt:lpstr>Лист1!Область_печати</vt:lpstr>
      <vt:lpstr>Лист12!Область_печати</vt:lpstr>
      <vt:lpstr>Лист2!Область_печати</vt:lpstr>
      <vt:lpstr>Лист20!Область_печати</vt:lpstr>
      <vt:lpstr>Лист21!Область_печати</vt:lpstr>
      <vt:lpstr>Лист24!Область_печати</vt:lpstr>
      <vt:lpstr>Лист3!Область_печати</vt:lpstr>
      <vt:lpstr>'н л'!Область_печати</vt:lpstr>
      <vt:lpstr>наркотики!Область_печати</vt:lpstr>
      <vt:lpstr>он!Область_печати</vt:lpstr>
      <vt:lpstr>природа!Область_печати</vt:lpstr>
      <vt:lpstr>сми!Область_печати</vt:lpstr>
      <vt:lpstr>уин!Область_печати</vt:lpstr>
      <vt:lpstr>усо!Область_печати</vt:lpstr>
      <vt:lpstr>экономик!Область_печати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2016-07-20T09:55:48Z</dcterms:modified>
</cp:coreProperties>
</file>