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2"/>
  <workbookPr filterPrivacy="1"/>
  <xr:revisionPtr revIDLastSave="0" documentId="8_{1CB3EB86-D79C-4140-9020-1084D6992DA6}" xr6:coauthVersionLast="36" xr6:coauthVersionMax="36" xr10:uidLastSave="{00000000-0000-0000-0000-000000000000}"/>
  <bookViews>
    <workbookView xWindow="-15" yWindow="45" windowWidth="11715" windowHeight="13680" activeTab="3" xr2:uid="{00000000-000D-0000-FFFF-FFFF00000000}"/>
  </bookViews>
  <sheets>
    <sheet name="УОН" sheetId="1" r:id="rId1"/>
    <sheet name="НЛ" sheetId="3" r:id="rId2"/>
    <sheet name="СУ" sheetId="6" r:id="rId3"/>
    <sheet name="УСО" sheetId="7" r:id="rId4"/>
    <sheet name="Статистика" sheetId="8" r:id="rId5"/>
  </sheets>
  <externalReferences>
    <externalReference r:id="rId6"/>
  </externalReferences>
  <definedNames>
    <definedName name="_xlnm.Print_Area" localSheetId="3">УСО!$A$1:$I$8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8" l="1"/>
  <c r="D4" i="8"/>
  <c r="H3" i="7"/>
  <c r="G3" i="7"/>
  <c r="E3" i="7"/>
  <c r="D3" i="7"/>
  <c r="I8" i="7"/>
  <c r="F8" i="7"/>
  <c r="I7" i="7"/>
  <c r="F7" i="7"/>
  <c r="I6" i="7"/>
  <c r="F6" i="7"/>
  <c r="I5" i="7"/>
  <c r="F5" i="7"/>
  <c r="I4" i="7"/>
  <c r="F4" i="7"/>
  <c r="C141" i="1" l="1"/>
  <c r="C142" i="1"/>
  <c r="C143" i="1"/>
  <c r="C144" i="1"/>
  <c r="C145" i="1"/>
  <c r="C146" i="1"/>
  <c r="C147" i="1"/>
  <c r="C148" i="1"/>
  <c r="C149" i="1"/>
  <c r="B149" i="1"/>
  <c r="B148" i="1"/>
  <c r="B147" i="1"/>
  <c r="B146" i="1"/>
  <c r="B145" i="1"/>
  <c r="B144" i="1"/>
  <c r="B143" i="1"/>
  <c r="B142" i="1"/>
  <c r="B141" i="1"/>
  <c r="C129" i="1"/>
  <c r="C130" i="1"/>
  <c r="C131" i="1"/>
  <c r="C132" i="1"/>
  <c r="C133" i="1"/>
  <c r="C134" i="1"/>
  <c r="C135" i="1"/>
  <c r="C136" i="1"/>
  <c r="C137" i="1"/>
  <c r="B137" i="1"/>
  <c r="B136" i="1"/>
  <c r="B135" i="1"/>
  <c r="B134" i="1"/>
  <c r="B133" i="1"/>
  <c r="B132" i="1"/>
  <c r="B131" i="1"/>
  <c r="B130" i="1"/>
  <c r="B129" i="1"/>
  <c r="C116" i="1"/>
  <c r="C117" i="1"/>
  <c r="C118" i="1"/>
  <c r="C119" i="1"/>
  <c r="C120" i="1"/>
  <c r="C121" i="1"/>
  <c r="C122" i="1"/>
  <c r="C123" i="1"/>
  <c r="C124" i="1"/>
  <c r="B124" i="1"/>
  <c r="B123" i="1"/>
  <c r="B122" i="1"/>
  <c r="B121" i="1"/>
  <c r="B120" i="1"/>
  <c r="B119" i="1"/>
  <c r="B118" i="1"/>
  <c r="B117" i="1"/>
  <c r="B116" i="1"/>
  <c r="C104" i="1"/>
  <c r="C105" i="1"/>
  <c r="C106" i="1"/>
  <c r="C107" i="1"/>
  <c r="C108" i="1"/>
  <c r="C109" i="1"/>
  <c r="C110" i="1"/>
  <c r="C111" i="1"/>
  <c r="C112" i="1"/>
  <c r="B112" i="1"/>
  <c r="B111" i="1"/>
  <c r="B110" i="1"/>
  <c r="B109" i="1"/>
  <c r="B108" i="1"/>
  <c r="B107" i="1"/>
  <c r="B106" i="1"/>
  <c r="B105" i="1"/>
  <c r="B104" i="1"/>
  <c r="C91" i="1"/>
  <c r="C92" i="1"/>
  <c r="C93" i="1"/>
  <c r="C94" i="1"/>
  <c r="C95" i="1"/>
  <c r="C96" i="1"/>
  <c r="C97" i="1"/>
  <c r="C98" i="1"/>
  <c r="C99" i="1"/>
  <c r="B99" i="1"/>
  <c r="B98" i="1"/>
  <c r="B97" i="1"/>
  <c r="B96" i="1"/>
  <c r="B95" i="1"/>
  <c r="B94" i="1"/>
  <c r="B93" i="1"/>
  <c r="B92" i="1"/>
  <c r="B91" i="1"/>
  <c r="C79" i="1"/>
  <c r="C80" i="1"/>
  <c r="C81" i="1"/>
  <c r="C82" i="1"/>
  <c r="C83" i="1"/>
  <c r="C84" i="1"/>
  <c r="C85" i="1"/>
  <c r="C86" i="1"/>
  <c r="C87" i="1"/>
  <c r="B87" i="1"/>
  <c r="B86" i="1"/>
  <c r="B85" i="1"/>
  <c r="B84" i="1"/>
  <c r="B83" i="1"/>
  <c r="B82" i="1"/>
  <c r="B81" i="1"/>
  <c r="B80" i="1"/>
  <c r="B79" i="1"/>
  <c r="C66" i="1"/>
  <c r="C67" i="1"/>
  <c r="C68" i="1"/>
  <c r="C69" i="1"/>
  <c r="C70" i="1"/>
  <c r="C71" i="1"/>
  <c r="C72" i="1"/>
  <c r="C73" i="1"/>
  <c r="C74" i="1"/>
  <c r="B74" i="1"/>
  <c r="B73" i="1"/>
  <c r="B72" i="1"/>
  <c r="B71" i="1"/>
  <c r="B70" i="1"/>
  <c r="B69" i="1"/>
  <c r="B68" i="1"/>
  <c r="B67" i="1"/>
  <c r="B66" i="1"/>
  <c r="C54" i="1"/>
  <c r="C55" i="1"/>
  <c r="C56" i="1"/>
  <c r="C57" i="1"/>
  <c r="C58" i="1"/>
  <c r="C59" i="1"/>
  <c r="C60" i="1"/>
  <c r="C61" i="1"/>
  <c r="C62" i="1"/>
  <c r="B62" i="1"/>
  <c r="B61" i="1"/>
  <c r="B60" i="1"/>
  <c r="B59" i="1"/>
  <c r="B58" i="1"/>
  <c r="B57" i="1"/>
  <c r="B56" i="1"/>
  <c r="B55" i="1"/>
  <c r="B54" i="1"/>
  <c r="C41" i="1"/>
  <c r="C42" i="1"/>
  <c r="C43" i="1"/>
  <c r="C44" i="1"/>
  <c r="C45" i="1"/>
  <c r="C46" i="1"/>
  <c r="C47" i="1"/>
  <c r="C48" i="1"/>
  <c r="C49" i="1"/>
  <c r="B49" i="1"/>
  <c r="B48" i="1"/>
  <c r="B47" i="1"/>
  <c r="B46" i="1"/>
  <c r="B45" i="1"/>
  <c r="B44" i="1"/>
  <c r="B43" i="1"/>
  <c r="B42" i="1"/>
  <c r="B41" i="1"/>
  <c r="C29" i="1"/>
  <c r="C30" i="1"/>
  <c r="C31" i="1"/>
  <c r="C32" i="1"/>
  <c r="C33" i="1"/>
  <c r="C34" i="1"/>
  <c r="C35" i="1"/>
  <c r="C36" i="1"/>
  <c r="C37" i="1"/>
  <c r="B35" i="1"/>
  <c r="B36" i="1"/>
  <c r="B37" i="1"/>
  <c r="B34" i="1"/>
  <c r="B30" i="1" l="1"/>
  <c r="B31" i="1"/>
  <c r="B32" i="1"/>
  <c r="B33" i="1"/>
  <c r="B29" i="1"/>
  <c r="C16" i="1"/>
  <c r="C17" i="1"/>
  <c r="C18" i="1"/>
  <c r="C19" i="1"/>
  <c r="C20" i="1"/>
  <c r="C21" i="1"/>
  <c r="C22" i="1"/>
  <c r="C23" i="1"/>
  <c r="C24" i="1"/>
  <c r="B22" i="1"/>
  <c r="B23" i="1"/>
  <c r="B24" i="1"/>
  <c r="B21" i="1"/>
  <c r="B17" i="1"/>
  <c r="B18" i="1"/>
  <c r="B19" i="1"/>
  <c r="B20" i="1"/>
  <c r="B16" i="1"/>
  <c r="C9" i="1"/>
  <c r="C10" i="1"/>
  <c r="C11" i="1"/>
  <c r="C12" i="1"/>
  <c r="B10" i="1"/>
  <c r="B11" i="1"/>
  <c r="B12" i="1"/>
  <c r="B9" i="1"/>
  <c r="C4" i="1"/>
  <c r="C5" i="1"/>
  <c r="C6" i="1"/>
  <c r="C7" i="1"/>
  <c r="C8" i="1"/>
  <c r="B5" i="1"/>
  <c r="B6" i="1"/>
  <c r="B7" i="1"/>
  <c r="B8" i="1"/>
  <c r="B4" i="1"/>
  <c r="C3" i="6" l="1"/>
  <c r="D3" i="6"/>
  <c r="C4" i="6"/>
  <c r="D35" i="6"/>
  <c r="D36" i="6"/>
  <c r="D37" i="6"/>
  <c r="D38" i="6"/>
  <c r="C36" i="6"/>
  <c r="C37" i="6"/>
  <c r="C38" i="6"/>
  <c r="C35" i="6"/>
  <c r="D34" i="6"/>
  <c r="D33" i="6"/>
  <c r="C34" i="6"/>
  <c r="C33" i="6"/>
  <c r="D32" i="6"/>
  <c r="D31" i="6"/>
  <c r="D30" i="6"/>
  <c r="D29" i="6"/>
  <c r="C32" i="6"/>
  <c r="C31" i="6"/>
  <c r="C30" i="6"/>
  <c r="C29" i="6"/>
  <c r="D25" i="6"/>
  <c r="D26" i="6"/>
  <c r="D27" i="6"/>
  <c r="D28" i="6"/>
  <c r="C26" i="6"/>
  <c r="C27" i="6"/>
  <c r="C28" i="6"/>
  <c r="C25" i="6"/>
  <c r="D21" i="6"/>
  <c r="D22" i="6"/>
  <c r="D23" i="6"/>
  <c r="D24" i="6"/>
  <c r="C22" i="6"/>
  <c r="C23" i="6"/>
  <c r="C24" i="6"/>
  <c r="C21" i="6"/>
  <c r="D20" i="6"/>
  <c r="D19" i="6"/>
  <c r="D18" i="6"/>
  <c r="C20" i="6"/>
  <c r="C19" i="6"/>
  <c r="C18" i="6"/>
  <c r="D17" i="6"/>
  <c r="C17" i="6"/>
  <c r="D14" i="6"/>
  <c r="D15" i="6"/>
  <c r="D16" i="6"/>
  <c r="C16" i="6"/>
  <c r="C15" i="6"/>
  <c r="C14" i="6"/>
  <c r="D13" i="6"/>
  <c r="C13" i="6"/>
  <c r="D10" i="6"/>
  <c r="D11" i="6"/>
  <c r="D12" i="6"/>
  <c r="C11" i="6"/>
  <c r="C12" i="6"/>
  <c r="C10" i="6"/>
  <c r="D9" i="6"/>
  <c r="C9" i="6"/>
  <c r="D7" i="6"/>
  <c r="D8" i="6"/>
  <c r="C8" i="6"/>
  <c r="D5" i="6"/>
  <c r="D6" i="6"/>
  <c r="C6" i="6"/>
  <c r="C7" i="6"/>
  <c r="C5" i="6"/>
  <c r="D2" i="6"/>
  <c r="C2" i="6"/>
  <c r="C3" i="3"/>
  <c r="B3" i="3"/>
  <c r="C140" i="1"/>
  <c r="B140" i="1"/>
  <c r="C128" i="1"/>
  <c r="B128" i="1"/>
  <c r="C115" i="1"/>
  <c r="B115" i="1"/>
  <c r="C103" i="1"/>
  <c r="B103" i="1"/>
  <c r="C90" i="1"/>
  <c r="B90" i="1"/>
  <c r="C78" i="1"/>
  <c r="B78" i="1"/>
  <c r="C65" i="1"/>
  <c r="B65" i="1"/>
  <c r="C53" i="1"/>
  <c r="B53" i="1"/>
  <c r="C40" i="1"/>
  <c r="B40" i="1"/>
  <c r="C28" i="1"/>
  <c r="B28" i="1"/>
  <c r="C15" i="1"/>
  <c r="B15" i="1"/>
  <c r="C3" i="1"/>
  <c r="B3" i="1"/>
  <c r="E3" i="6" l="1"/>
  <c r="D141" i="1"/>
  <c r="D143" i="1"/>
  <c r="D146" i="1"/>
  <c r="D149" i="1"/>
  <c r="D130" i="1"/>
  <c r="D134" i="1"/>
  <c r="D91" i="1"/>
  <c r="D93" i="1"/>
  <c r="D95" i="1"/>
  <c r="D97" i="1"/>
  <c r="D99" i="1"/>
  <c r="D80" i="1"/>
  <c r="D83" i="1"/>
  <c r="D84" i="1"/>
  <c r="D87" i="1"/>
  <c r="D66" i="1"/>
  <c r="D67" i="1"/>
  <c r="D68" i="1"/>
  <c r="D70" i="1"/>
  <c r="D72" i="1"/>
  <c r="D74" i="1"/>
  <c r="D54" i="1"/>
  <c r="D55" i="1"/>
  <c r="D56" i="1"/>
  <c r="D58" i="1"/>
  <c r="D60" i="1"/>
  <c r="D62" i="1"/>
  <c r="D41" i="1"/>
  <c r="D42" i="1"/>
  <c r="D43" i="1"/>
  <c r="D45" i="1"/>
  <c r="D46" i="1"/>
  <c r="D47" i="1"/>
  <c r="D49" i="1"/>
  <c r="D30" i="1"/>
  <c r="D34" i="1"/>
  <c r="D35" i="1"/>
  <c r="D37" i="1"/>
  <c r="D19" i="1"/>
  <c r="D16" i="1"/>
  <c r="D4" i="1"/>
  <c r="D5" i="1"/>
  <c r="D6" i="1"/>
  <c r="D7" i="1"/>
  <c r="D9" i="1"/>
  <c r="D10" i="1"/>
  <c r="D11" i="1"/>
  <c r="D147" i="1"/>
  <c r="D145" i="1"/>
  <c r="D142" i="1"/>
  <c r="D137" i="1"/>
  <c r="D135" i="1"/>
  <c r="D133" i="1"/>
  <c r="D131" i="1"/>
  <c r="D129" i="1"/>
  <c r="D121" i="1"/>
  <c r="D117" i="1"/>
  <c r="D109" i="1"/>
  <c r="D105" i="1"/>
  <c r="D96" i="1"/>
  <c r="D92" i="1"/>
  <c r="D85" i="1"/>
  <c r="D81" i="1"/>
  <c r="D79" i="1"/>
  <c r="D23" i="1" l="1"/>
  <c r="D22" i="1"/>
  <c r="D21" i="1"/>
  <c r="D18" i="1"/>
  <c r="D17" i="1"/>
  <c r="D112" i="1"/>
  <c r="D110" i="1"/>
  <c r="D108" i="1"/>
  <c r="D106" i="1"/>
  <c r="D104" i="1"/>
  <c r="D124" i="1"/>
  <c r="D122" i="1"/>
  <c r="D120" i="1"/>
  <c r="D118" i="1"/>
  <c r="D116" i="1"/>
  <c r="D59" i="1"/>
  <c r="D71" i="1"/>
  <c r="D8" i="1"/>
  <c r="D12" i="1"/>
  <c r="D29" i="1"/>
  <c r="D31" i="1"/>
  <c r="D33" i="1"/>
  <c r="D20" i="1"/>
  <c r="D24" i="1"/>
  <c r="D32" i="1"/>
  <c r="D36" i="1"/>
  <c r="D57" i="1"/>
  <c r="D61" i="1"/>
  <c r="D82" i="1"/>
  <c r="D86" i="1"/>
  <c r="D107" i="1"/>
  <c r="D111" i="1"/>
  <c r="D132" i="1"/>
  <c r="D136" i="1"/>
  <c r="D44" i="1"/>
  <c r="D48" i="1"/>
  <c r="D69" i="1"/>
  <c r="D73" i="1"/>
  <c r="D94" i="1"/>
  <c r="D98" i="1"/>
  <c r="D119" i="1"/>
  <c r="D123" i="1"/>
  <c r="D144" i="1"/>
  <c r="D148" i="1"/>
  <c r="E6" i="6"/>
  <c r="E10" i="6"/>
  <c r="E34" i="6"/>
  <c r="E18" i="6"/>
  <c r="E17" i="6"/>
  <c r="E16" i="6"/>
  <c r="E15" i="6"/>
  <c r="E14" i="6"/>
  <c r="E13" i="6"/>
  <c r="E12" i="6"/>
  <c r="E11" i="6"/>
  <c r="E9" i="6"/>
  <c r="E8" i="6"/>
  <c r="E7" i="6"/>
  <c r="E5" i="6"/>
  <c r="E38" i="6"/>
  <c r="E37" i="6"/>
  <c r="E36" i="6"/>
  <c r="E35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B9" i="3" l="1"/>
  <c r="C9" i="3"/>
  <c r="B10" i="3"/>
  <c r="C10" i="3"/>
  <c r="B11" i="3"/>
  <c r="C11" i="3"/>
  <c r="B12" i="3"/>
  <c r="C12" i="3"/>
  <c r="B4" i="3"/>
  <c r="C4" i="3"/>
  <c r="B5" i="3"/>
  <c r="C5" i="3"/>
  <c r="B6" i="3"/>
  <c r="C6" i="3"/>
  <c r="B7" i="3"/>
  <c r="C7" i="3"/>
  <c r="B8" i="3"/>
  <c r="C8" i="3"/>
  <c r="D6" i="3" l="1"/>
  <c r="D5" i="3"/>
  <c r="D4" i="3"/>
  <c r="D10" i="3"/>
  <c r="D9" i="3"/>
  <c r="D11" i="3"/>
  <c r="D12" i="3"/>
  <c r="D8" i="3"/>
  <c r="D7" i="3"/>
  <c r="D4" i="6" l="1"/>
  <c r="E4" i="6" s="1"/>
</calcChain>
</file>

<file path=xl/sharedStrings.xml><?xml version="1.0" encoding="utf-8"?>
<sst xmlns="http://schemas.openxmlformats.org/spreadsheetml/2006/main" count="214" uniqueCount="60">
  <si>
    <t>Надзор за исполнением законов, соблюдением прав и свобод граждан</t>
  </si>
  <si>
    <t>+/- (%)</t>
  </si>
  <si>
    <t>Выявлено нарушений законов, всего</t>
  </si>
  <si>
    <t>Принесено протестов</t>
  </si>
  <si>
    <t>Направлено исков</t>
  </si>
  <si>
    <t>Внесено представлений</t>
  </si>
  <si>
    <t>Наказано по представлениям</t>
  </si>
  <si>
    <t>Привлечено к административной ответственности</t>
  </si>
  <si>
    <t>Предостережено</t>
  </si>
  <si>
    <t>Направлено материалов по ст. 37 УПК РФ</t>
  </si>
  <si>
    <t>Возбуждено уголовных дел</t>
  </si>
  <si>
    <t>В сфере экономики</t>
  </si>
  <si>
    <t>О государственной и муниципальной собственности</t>
  </si>
  <si>
    <t>О землепользовании</t>
  </si>
  <si>
    <t>О защите прав субъектов предпринимательской деятельности</t>
  </si>
  <si>
    <t>С сфере охраны окружающей среды и природопользования</t>
  </si>
  <si>
    <t>B сфере соблюдения прав человека и гражданина</t>
  </si>
  <si>
    <t>Об оплате труда</t>
  </si>
  <si>
    <t>В сфере ЖКХ</t>
  </si>
  <si>
    <t>Надзор за исполнением законов на досудебной стадии уголовного судопроизводства</t>
  </si>
  <si>
    <t>Отменено постановлений о возбуждении уголовного дела</t>
  </si>
  <si>
    <t>Из них по</t>
  </si>
  <si>
    <t>СК</t>
  </si>
  <si>
    <t>Следствие МВД</t>
  </si>
  <si>
    <t>Дознание МВД</t>
  </si>
  <si>
    <t>Отменено постановлений об отказе в возбуждении уголовного дела</t>
  </si>
  <si>
    <t>Возбуждено уголовных дел по результатам отмены постановлений об отказе в возбуждении уголовного дела</t>
  </si>
  <si>
    <t>Отменено постановлений о прекращении уголовного дела (уголовного преследования)</t>
  </si>
  <si>
    <t>Отменено постановлений о приостановлении предварительного расследования</t>
  </si>
  <si>
    <t>Выявлено прокурором нарушений законов при производстве следствия и дознания</t>
  </si>
  <si>
    <t>Направлено материалов для решения вопроса об уголовном  преследовании  в порядке п. 2 ч. 2 ст. 37 УПК РФ</t>
  </si>
  <si>
    <t>Возбуждено уголовных дел по материалам, направленным прокурором в порядке п. 2 ч. 2 ст. 37 УПК РФ</t>
  </si>
  <si>
    <t xml:space="preserve">Внесено представлений и информаций об устранении нарушений </t>
  </si>
  <si>
    <t>О правах и интересах несовершеннолетних</t>
  </si>
  <si>
    <t>Направлено требований об устранении нарушений федерального законодательства в порядке п. 3 ч. 2 ст. 37 УПК РФ</t>
  </si>
  <si>
    <t>Удовлетворено требований прокурора об устранении нарушений</t>
  </si>
  <si>
    <t>В сфере законодательства о долевом жилищном строительстве</t>
  </si>
  <si>
    <t>О закупках товаров, работ, услуг для обеспечения государственных и муниципальных нужд, а также отдельными видами юридических лиц</t>
  </si>
  <si>
    <t>O бюджете</t>
  </si>
  <si>
    <t>Участие прокурора в уголовном судопроизводстве</t>
  </si>
  <si>
    <t>всего уголовных дел</t>
  </si>
  <si>
    <t>в отношении лиц</t>
  </si>
  <si>
    <t>в судебном заседании первой инстанции рассмотрено уголовных дел</t>
  </si>
  <si>
    <t>стр 1</t>
  </si>
  <si>
    <t>Из них</t>
  </si>
  <si>
    <t>с постановлением приговора</t>
  </si>
  <si>
    <t>стр 6</t>
  </si>
  <si>
    <t xml:space="preserve">с прекращением уголовного дела </t>
  </si>
  <si>
    <t>стр 9</t>
  </si>
  <si>
    <t xml:space="preserve">с прекращением уголовного дела и назначением судебного штрафа </t>
  </si>
  <si>
    <t xml:space="preserve">в суде апелляционной инстанции рассмотрено уголовных дел по представлениям прокуроров и жалобам сторон </t>
  </si>
  <si>
    <t>стр37+58</t>
  </si>
  <si>
    <t>Выявлено нарушений, допущенных при учете преступлений</t>
  </si>
  <si>
    <t>в т.ч.</t>
  </si>
  <si>
    <t>нарушения сроков представления документов первичного учета</t>
  </si>
  <si>
    <t>принято мер реагирования</t>
  </si>
  <si>
    <t>внесено представлений</t>
  </si>
  <si>
    <t>направлено информаций</t>
  </si>
  <si>
    <t xml:space="preserve">искажение сведений о преступлении, лице, его совершившем и др. </t>
  </si>
  <si>
    <t xml:space="preserve">Сведения о выявленных за 2020 год нарушениях, допущенных в сфере уголовно-правовой статистики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</si>
</sst>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u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18"/>
      <name val="Times New Roman"/>
      <family val="1"/>
      <charset val="204"/>
    </font>
    <font>
      <b/>
      <sz val="10"/>
      <name val="Arial Cyr"/>
      <charset val="204"/>
    </font>
    <font>
      <sz val="10"/>
      <color indexed="18"/>
      <name val="Times New Roman"/>
      <family val="1"/>
      <charset val="204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u/>
      <sz val="14"/>
      <name val="Times New Roman"/>
      <family val="1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b/>
      <sz val="12"/>
      <color theme="4" tint="-0.249977111117893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4" tint="-0.249977111117893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0"/>
      <name val="Arial Cyr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64"/>
      </right>
      <top/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4">
    <xf numFmtId="0" fontId="0" fillId="0" borderId="0"/>
    <xf numFmtId="0" fontId="8" fillId="0" borderId="0" applyNumberFormat="0" applyFill="0" applyBorder="0" applyAlignment="0" applyProtection="0"/>
    <xf numFmtId="0" fontId="9" fillId="0" borderId="16" applyNumberFormat="0" applyFill="0" applyAlignment="0" applyProtection="0"/>
    <xf numFmtId="0" fontId="10" fillId="0" borderId="17" applyNumberFormat="0" applyFill="0" applyAlignment="0" applyProtection="0"/>
    <xf numFmtId="0" fontId="11" fillId="0" borderId="18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19" applyNumberFormat="0" applyAlignment="0" applyProtection="0"/>
    <xf numFmtId="0" fontId="16" fillId="6" borderId="20" applyNumberFormat="0" applyAlignment="0" applyProtection="0"/>
    <xf numFmtId="0" fontId="17" fillId="6" borderId="19" applyNumberFormat="0" applyAlignment="0" applyProtection="0"/>
    <xf numFmtId="0" fontId="18" fillId="0" borderId="21" applyNumberFormat="0" applyFill="0" applyAlignment="0" applyProtection="0"/>
    <xf numFmtId="0" fontId="19" fillId="7" borderId="22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24" applyNumberFormat="0" applyFill="0" applyAlignment="0" applyProtection="0"/>
    <xf numFmtId="0" fontId="23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34" fillId="0" borderId="0"/>
    <xf numFmtId="0" fontId="1" fillId="8" borderId="23" applyNumberFormat="0" applyFont="0" applyAlignment="0" applyProtection="0"/>
  </cellStyleXfs>
  <cellXfs count="77">
    <xf numFmtId="0" fontId="0" fillId="0" borderId="0" xfId="0"/>
    <xf numFmtId="0" fontId="0" fillId="0" borderId="0" xfId="0" applyAlignment="1"/>
    <xf numFmtId="0" fontId="4" fillId="0" borderId="1" xfId="0" applyFont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0" fontId="4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Border="1" applyAlignment="1">
      <alignment horizontal="right" vertical="top"/>
    </xf>
    <xf numFmtId="0" fontId="6" fillId="0" borderId="0" xfId="0" applyFont="1" applyBorder="1" applyAlignment="1">
      <alignment horizontal="right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49" fontId="3" fillId="0" borderId="6" xfId="0" applyNumberFormat="1" applyFont="1" applyBorder="1" applyAlignment="1">
      <alignment horizont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10" xfId="0" applyBorder="1" applyAlignment="1"/>
    <xf numFmtId="0" fontId="4" fillId="0" borderId="11" xfId="0" applyFont="1" applyBorder="1" applyAlignment="1">
      <alignment wrapText="1"/>
    </xf>
    <xf numFmtId="164" fontId="5" fillId="0" borderId="2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wrapText="1"/>
    </xf>
    <xf numFmtId="0" fontId="2" fillId="0" borderId="0" xfId="0" applyFont="1" applyFill="1" applyBorder="1" applyAlignment="1">
      <alignment horizontal="center"/>
    </xf>
    <xf numFmtId="0" fontId="0" fillId="0" borderId="0" xfId="0" applyFill="1" applyBorder="1" applyAlignment="1"/>
    <xf numFmtId="0" fontId="4" fillId="0" borderId="14" xfId="0" applyFont="1" applyBorder="1" applyAlignment="1">
      <alignment wrapText="1"/>
    </xf>
    <xf numFmtId="164" fontId="5" fillId="0" borderId="15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165" fontId="5" fillId="0" borderId="10" xfId="0" applyNumberFormat="1" applyFont="1" applyBorder="1" applyAlignment="1">
      <alignment horizontal="center" vertical="center"/>
    </xf>
    <xf numFmtId="165" fontId="7" fillId="0" borderId="10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2" fontId="4" fillId="0" borderId="10" xfId="0" applyNumberFormat="1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/>
    <xf numFmtId="0" fontId="2" fillId="0" borderId="13" xfId="0" applyFont="1" applyBorder="1" applyAlignment="1">
      <alignment horizontal="center" wrapText="1"/>
    </xf>
    <xf numFmtId="0" fontId="0" fillId="0" borderId="13" xfId="0" applyBorder="1" applyAlignment="1">
      <alignment wrapText="1"/>
    </xf>
    <xf numFmtId="0" fontId="3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0" fillId="0" borderId="9" xfId="0" applyBorder="1" applyAlignment="1"/>
    <xf numFmtId="0" fontId="0" fillId="0" borderId="3" xfId="0" applyBorder="1" applyAlignment="1"/>
    <xf numFmtId="0" fontId="24" fillId="0" borderId="0" xfId="0" applyFont="1" applyAlignment="1">
      <alignment horizontal="center" wrapText="1"/>
    </xf>
    <xf numFmtId="0" fontId="25" fillId="0" borderId="25" xfId="0" applyFont="1" applyBorder="1" applyAlignment="1">
      <alignment horizontal="center" vertical="center" wrapText="1"/>
    </xf>
    <xf numFmtId="0" fontId="25" fillId="0" borderId="26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6" fillId="0" borderId="28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5" fillId="0" borderId="29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30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left" vertical="center" wrapText="1"/>
    </xf>
    <xf numFmtId="0" fontId="26" fillId="0" borderId="28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 wrapText="1"/>
    </xf>
    <xf numFmtId="0" fontId="26" fillId="0" borderId="10" xfId="0" applyFont="1" applyBorder="1" applyAlignment="1">
      <alignment horizontal="center" vertical="center" wrapText="1"/>
    </xf>
    <xf numFmtId="164" fontId="27" fillId="0" borderId="10" xfId="0" applyNumberFormat="1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28" fillId="0" borderId="0" xfId="0" applyFont="1"/>
    <xf numFmtId="0" fontId="28" fillId="0" borderId="10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left" vertical="center" wrapText="1"/>
    </xf>
    <xf numFmtId="0" fontId="31" fillId="0" borderId="9" xfId="0" applyFont="1" applyBorder="1" applyAlignment="1">
      <alignment horizontal="left" vertical="center" wrapText="1"/>
    </xf>
    <xf numFmtId="0" fontId="28" fillId="0" borderId="10" xfId="41" applyFont="1" applyBorder="1" applyAlignment="1">
      <alignment horizontal="center" vertical="center" wrapText="1"/>
    </xf>
    <xf numFmtId="164" fontId="32" fillId="0" borderId="10" xfId="0" applyNumberFormat="1" applyFont="1" applyBorder="1" applyAlignment="1">
      <alignment horizontal="center" vertical="center" wrapText="1"/>
    </xf>
    <xf numFmtId="0" fontId="33" fillId="0" borderId="10" xfId="0" applyFont="1" applyBorder="1" applyAlignment="1">
      <alignment horizontal="left" vertical="center" textRotation="90" wrapText="1"/>
    </xf>
    <xf numFmtId="0" fontId="33" fillId="0" borderId="10" xfId="0" applyFont="1" applyBorder="1" applyAlignment="1">
      <alignment wrapText="1"/>
    </xf>
    <xf numFmtId="0" fontId="33" fillId="0" borderId="9" xfId="0" applyFont="1" applyBorder="1" applyAlignment="1">
      <alignment wrapText="1"/>
    </xf>
    <xf numFmtId="0" fontId="33" fillId="0" borderId="10" xfId="0" applyFont="1" applyBorder="1" applyAlignment="1">
      <alignment vertical="center" wrapText="1"/>
    </xf>
    <xf numFmtId="0" fontId="33" fillId="0" borderId="9" xfId="0" applyFont="1" applyBorder="1" applyAlignment="1">
      <alignment vertical="center" wrapText="1"/>
    </xf>
    <xf numFmtId="0" fontId="28" fillId="0" borderId="10" xfId="0" applyFont="1" applyBorder="1" applyAlignment="1">
      <alignment horizontal="center" textRotation="90"/>
    </xf>
    <xf numFmtId="0" fontId="28" fillId="0" borderId="10" xfId="0" applyFont="1" applyBorder="1" applyAlignment="1">
      <alignment horizontal="left" vertical="center" wrapText="1"/>
    </xf>
    <xf numFmtId="0" fontId="28" fillId="0" borderId="9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28" fillId="0" borderId="10" xfId="0" applyFont="1" applyBorder="1" applyAlignment="1">
      <alignment horizontal="left" wrapText="1"/>
    </xf>
    <xf numFmtId="0" fontId="28" fillId="0" borderId="9" xfId="0" applyFont="1" applyBorder="1" applyAlignment="1">
      <alignment horizontal="left" wrapText="1"/>
    </xf>
    <xf numFmtId="0" fontId="3" fillId="0" borderId="5" xfId="0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</cellXfs>
  <cellStyles count="44">
    <cellStyle name="20% — акцент1" xfId="18" builtinId="30" customBuiltin="1"/>
    <cellStyle name="20% — акцент2" xfId="22" builtinId="34" customBuiltin="1"/>
    <cellStyle name="20% — акцент3" xfId="26" builtinId="38" customBuiltin="1"/>
    <cellStyle name="20% — акцент4" xfId="30" builtinId="42" customBuiltin="1"/>
    <cellStyle name="20% — акцент5" xfId="34" builtinId="46" customBuiltin="1"/>
    <cellStyle name="20% — акцент6" xfId="38" builtinId="50" customBuiltin="1"/>
    <cellStyle name="40% — акцент1" xfId="19" builtinId="31" customBuiltin="1"/>
    <cellStyle name="40% — акцент2" xfId="23" builtinId="35" customBuiltin="1"/>
    <cellStyle name="40% — акцент3" xfId="27" builtinId="39" customBuiltin="1"/>
    <cellStyle name="40% — акцент4" xfId="31" builtinId="43" customBuiltin="1"/>
    <cellStyle name="40% — акцент5" xfId="35" builtinId="47" customBuiltin="1"/>
    <cellStyle name="40% — акцент6" xfId="39" builtinId="51" customBuiltin="1"/>
    <cellStyle name="60% — акцент1" xfId="20" builtinId="32" customBuiltin="1"/>
    <cellStyle name="60% — акцент2" xfId="24" builtinId="36" customBuiltin="1"/>
    <cellStyle name="60% — акцент3" xfId="28" builtinId="40" customBuiltin="1"/>
    <cellStyle name="60% — акцент4" xfId="32" builtinId="44" customBuiltin="1"/>
    <cellStyle name="60% — акцент5" xfId="36" builtinId="48" customBuiltin="1"/>
    <cellStyle name="60% — акцент6" xfId="40" builtinId="52" customBuiltin="1"/>
    <cellStyle name="Акцент1" xfId="17" builtinId="29" customBuiltin="1"/>
    <cellStyle name="Акцент2" xfId="21" builtinId="33" customBuiltin="1"/>
    <cellStyle name="Акцент3" xfId="25" builtinId="37" customBuiltin="1"/>
    <cellStyle name="Акцент4" xfId="29" builtinId="41" customBuiltin="1"/>
    <cellStyle name="Акцент5" xfId="33" builtinId="45" customBuiltin="1"/>
    <cellStyle name="Акцент6" xfId="37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6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1" xr:uid="{B1764D0D-705D-4D67-A116-5967CE0F6B24}"/>
    <cellStyle name="Обычный 3" xfId="42" xr:uid="{00000000-0005-0000-0000-000030000000}"/>
    <cellStyle name="Плохой" xfId="7" builtinId="27" customBuiltin="1"/>
    <cellStyle name="Пояснение" xfId="15" builtinId="53" customBuiltin="1"/>
    <cellStyle name="Примечание 2" xfId="43" xr:uid="{00000000-0005-0000-0000-000031000000}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8%20&#1041;&#1070;&#1051;&#1051;&#1045;&#1058;&#1045;&#1053;&#1068;\2020\&#1041;&#1102;&#1083;&#1083;&#1077;&#1090;&#1077;&#1085;&#1100;%202020-12\prest-12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30"/>
      <sheetName val="SVD"/>
      <sheetName val="F451"/>
      <sheetName val="nark"/>
      <sheetName val="dolayapr"/>
      <sheetName val="494-st"/>
      <sheetName val="494-30"/>
      <sheetName val="DB-year"/>
      <sheetName val="DB_6_12"/>
      <sheetName val="DB-quart"/>
      <sheetName val="DB"/>
      <sheetName val="Титул"/>
      <sheetName val="Преступность"/>
      <sheetName val="коррупция"/>
      <sheetName val="наркотики"/>
      <sheetName val="11-СТАТ (р.1)"/>
      <sheetName val="11-СТАТ (р.2)"/>
      <sheetName val="След.работа"/>
      <sheetName val="НСиД"/>
      <sheetName val="Р"/>
      <sheetName val="К - раздел 1"/>
      <sheetName val="К - раздел 7"/>
      <sheetName val="К - раздел 9-13"/>
      <sheetName val="ФБ-Раздел 1-4"/>
      <sheetName val="ЛПД"/>
      <sheetName val="УИ"/>
      <sheetName val="ОПК (общий)"/>
      <sheetName val="ОПК (след)"/>
      <sheetName val="ОН"/>
      <sheetName val="НЛ"/>
      <sheetName val="УСО"/>
      <sheetName val="ГАС"/>
      <sheetName val="СМИ"/>
      <sheetName val="ОЖ"/>
      <sheetName val="КДПО"/>
      <sheetName val="2-Е"/>
      <sheetName val="НСиД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3">
          <cell r="C3" t="str">
            <v>12 мес. 2019 г.</v>
          </cell>
          <cell r="D3" t="str">
            <v>12 мес. 2020 г.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4">
          <cell r="B4" t="str">
            <v>61950</v>
          </cell>
          <cell r="C4" t="str">
            <v>65209</v>
          </cell>
        </row>
        <row r="5">
          <cell r="B5" t="str">
            <v>7244</v>
          </cell>
          <cell r="C5" t="str">
            <v>7381</v>
          </cell>
        </row>
        <row r="6">
          <cell r="B6" t="str">
            <v>6896</v>
          </cell>
          <cell r="C6" t="str">
            <v>8130</v>
          </cell>
        </row>
        <row r="7">
          <cell r="B7" t="str">
            <v>15364</v>
          </cell>
          <cell r="C7" t="str">
            <v>15637</v>
          </cell>
        </row>
        <row r="8">
          <cell r="B8" t="str">
            <v>16140</v>
          </cell>
          <cell r="C8" t="str">
            <v>16555</v>
          </cell>
        </row>
        <row r="10">
          <cell r="B10" t="str">
            <v>4668</v>
          </cell>
          <cell r="C10" t="str">
            <v>4459</v>
          </cell>
        </row>
        <row r="11">
          <cell r="B11" t="str">
            <v>921</v>
          </cell>
          <cell r="C11" t="str">
            <v>1230</v>
          </cell>
        </row>
        <row r="12">
          <cell r="B12" t="str">
            <v>427</v>
          </cell>
          <cell r="C12" t="str">
            <v>422</v>
          </cell>
        </row>
        <row r="13">
          <cell r="B13" t="str">
            <v>371</v>
          </cell>
          <cell r="C13" t="str">
            <v>404</v>
          </cell>
        </row>
        <row r="18">
          <cell r="B18" t="str">
            <v>15619</v>
          </cell>
          <cell r="C18" t="str">
            <v>17796</v>
          </cell>
        </row>
        <row r="19">
          <cell r="B19" t="str">
            <v>2041</v>
          </cell>
          <cell r="C19" t="str">
            <v>2221</v>
          </cell>
        </row>
        <row r="20">
          <cell r="B20" t="str">
            <v>705</v>
          </cell>
          <cell r="C20" t="str">
            <v>913</v>
          </cell>
        </row>
        <row r="21">
          <cell r="B21" t="str">
            <v>4572</v>
          </cell>
          <cell r="C21" t="str">
            <v>5195</v>
          </cell>
        </row>
        <row r="22">
          <cell r="B22" t="str">
            <v>3805</v>
          </cell>
          <cell r="C22" t="str">
            <v>4602</v>
          </cell>
        </row>
        <row r="24">
          <cell r="B24" t="str">
            <v>1413</v>
          </cell>
          <cell r="C24" t="str">
            <v>1425</v>
          </cell>
        </row>
        <row r="25">
          <cell r="B25" t="str">
            <v>380</v>
          </cell>
          <cell r="C25" t="str">
            <v>385</v>
          </cell>
        </row>
        <row r="26">
          <cell r="B26" t="str">
            <v>237</v>
          </cell>
          <cell r="C26" t="str">
            <v>204</v>
          </cell>
        </row>
        <row r="27">
          <cell r="B27" t="str">
            <v>192</v>
          </cell>
          <cell r="C27" t="str">
            <v>199</v>
          </cell>
        </row>
        <row r="33">
          <cell r="B33" t="str">
            <v>1141</v>
          </cell>
          <cell r="C33" t="str">
            <v>1299</v>
          </cell>
        </row>
        <row r="34">
          <cell r="B34" t="str">
            <v>124</v>
          </cell>
          <cell r="C34" t="str">
            <v>154</v>
          </cell>
        </row>
        <row r="35">
          <cell r="B35" t="str">
            <v>85</v>
          </cell>
          <cell r="C35" t="str">
            <v>63</v>
          </cell>
        </row>
        <row r="36">
          <cell r="B36" t="str">
            <v>396</v>
          </cell>
          <cell r="C36" t="str">
            <v>405</v>
          </cell>
        </row>
        <row r="37">
          <cell r="B37" t="str">
            <v>310</v>
          </cell>
          <cell r="C37" t="str">
            <v>324</v>
          </cell>
        </row>
        <row r="39">
          <cell r="B39" t="str">
            <v>134</v>
          </cell>
          <cell r="C39" t="str">
            <v>111</v>
          </cell>
        </row>
        <row r="40">
          <cell r="B40" t="str">
            <v>3</v>
          </cell>
          <cell r="C40" t="str">
            <v>7</v>
          </cell>
        </row>
        <row r="41">
          <cell r="B41" t="str">
            <v>3</v>
          </cell>
          <cell r="C41" t="str">
            <v>5</v>
          </cell>
        </row>
        <row r="42">
          <cell r="B42" t="str">
            <v>2</v>
          </cell>
          <cell r="C42" t="str">
            <v>5</v>
          </cell>
        </row>
        <row r="47">
          <cell r="B47" t="str">
            <v>1540</v>
          </cell>
          <cell r="C47" t="str">
            <v>1479</v>
          </cell>
        </row>
        <row r="48">
          <cell r="B48" t="str">
            <v>192</v>
          </cell>
          <cell r="C48" t="str">
            <v>206</v>
          </cell>
        </row>
        <row r="49">
          <cell r="B49" t="str">
            <v>218</v>
          </cell>
          <cell r="C49" t="str">
            <v>282</v>
          </cell>
        </row>
        <row r="50">
          <cell r="B50" t="str">
            <v>400</v>
          </cell>
          <cell r="C50" t="str">
            <v>348</v>
          </cell>
        </row>
        <row r="51">
          <cell r="B51" t="str">
            <v>269</v>
          </cell>
          <cell r="C51" t="str">
            <v>260</v>
          </cell>
        </row>
        <row r="53">
          <cell r="B53" t="str">
            <v>44</v>
          </cell>
          <cell r="C53" t="str">
            <v>53</v>
          </cell>
        </row>
        <row r="54">
          <cell r="B54" t="str">
            <v>10</v>
          </cell>
          <cell r="C54" t="str">
            <v>13</v>
          </cell>
        </row>
        <row r="55">
          <cell r="B55" t="str">
            <v>4</v>
          </cell>
          <cell r="C55" t="str">
            <v>9</v>
          </cell>
        </row>
        <row r="56">
          <cell r="B56" t="str">
            <v>3</v>
          </cell>
          <cell r="C56" t="str">
            <v>9</v>
          </cell>
        </row>
        <row r="62">
          <cell r="B62" t="str">
            <v>1929</v>
          </cell>
          <cell r="C62" t="str">
            <v>2370</v>
          </cell>
        </row>
        <row r="63">
          <cell r="B63" t="str">
            <v>255</v>
          </cell>
          <cell r="C63" t="str">
            <v>305</v>
          </cell>
        </row>
        <row r="64">
          <cell r="B64" t="str">
            <v>2</v>
          </cell>
          <cell r="C64" t="str">
            <v>33</v>
          </cell>
        </row>
        <row r="65">
          <cell r="B65" t="str">
            <v>655</v>
          </cell>
          <cell r="C65" t="str">
            <v>782</v>
          </cell>
        </row>
        <row r="66">
          <cell r="B66" t="str">
            <v>530</v>
          </cell>
          <cell r="C66" t="str">
            <v>628</v>
          </cell>
        </row>
        <row r="68">
          <cell r="B68" t="str">
            <v>270</v>
          </cell>
          <cell r="C68" t="str">
            <v>298</v>
          </cell>
        </row>
        <row r="69">
          <cell r="B69" t="str">
            <v>83</v>
          </cell>
          <cell r="C69" t="str">
            <v>67</v>
          </cell>
        </row>
        <row r="70">
          <cell r="B70" t="str">
            <v>26</v>
          </cell>
          <cell r="C70" t="str">
            <v>20</v>
          </cell>
        </row>
        <row r="71">
          <cell r="B71" t="str">
            <v>24</v>
          </cell>
          <cell r="C71" t="str">
            <v>17</v>
          </cell>
        </row>
        <row r="76">
          <cell r="B76" t="str">
            <v>1507</v>
          </cell>
          <cell r="C76" t="str">
            <v>1197</v>
          </cell>
        </row>
        <row r="77">
          <cell r="B77" t="str">
            <v>344</v>
          </cell>
          <cell r="C77" t="str">
            <v>225</v>
          </cell>
        </row>
        <row r="78">
          <cell r="B78" t="str">
            <v>15</v>
          </cell>
          <cell r="C78" t="str">
            <v>19</v>
          </cell>
        </row>
        <row r="79">
          <cell r="B79" t="str">
            <v>465</v>
          </cell>
          <cell r="C79" t="str">
            <v>361</v>
          </cell>
        </row>
        <row r="80">
          <cell r="B80" t="str">
            <v>391</v>
          </cell>
          <cell r="C80" t="str">
            <v>313</v>
          </cell>
        </row>
        <row r="82">
          <cell r="B82" t="str">
            <v>104</v>
          </cell>
          <cell r="C82" t="str">
            <v>85</v>
          </cell>
        </row>
        <row r="83">
          <cell r="B83" t="str">
            <v>23</v>
          </cell>
          <cell r="C83" t="str">
            <v>45</v>
          </cell>
        </row>
        <row r="84">
          <cell r="B84" t="str">
            <v>11</v>
          </cell>
          <cell r="C84" t="str">
            <v>14</v>
          </cell>
        </row>
        <row r="85">
          <cell r="B85" t="str">
            <v>9</v>
          </cell>
          <cell r="C85" t="str">
            <v>12</v>
          </cell>
        </row>
        <row r="91">
          <cell r="B91" t="str">
            <v>3550</v>
          </cell>
          <cell r="C91" t="str">
            <v>4306</v>
          </cell>
        </row>
        <row r="92">
          <cell r="B92" t="str">
            <v>715</v>
          </cell>
          <cell r="C92" t="str">
            <v>889</v>
          </cell>
        </row>
        <row r="93">
          <cell r="B93" t="str">
            <v>22</v>
          </cell>
          <cell r="C93" t="str">
            <v>64</v>
          </cell>
        </row>
        <row r="94">
          <cell r="B94" t="str">
            <v>1068</v>
          </cell>
          <cell r="C94" t="str">
            <v>1324</v>
          </cell>
        </row>
        <row r="95">
          <cell r="B95" t="str">
            <v>891</v>
          </cell>
          <cell r="C95" t="str">
            <v>1031</v>
          </cell>
        </row>
        <row r="97">
          <cell r="B97" t="str">
            <v>244</v>
          </cell>
          <cell r="C97" t="str">
            <v>291</v>
          </cell>
        </row>
        <row r="98">
          <cell r="B98" t="str">
            <v>47</v>
          </cell>
          <cell r="C98" t="str">
            <v>49</v>
          </cell>
        </row>
        <row r="99">
          <cell r="B99" t="str">
            <v>18</v>
          </cell>
          <cell r="C99" t="str">
            <v>7</v>
          </cell>
        </row>
        <row r="100">
          <cell r="B100" t="str">
            <v>12</v>
          </cell>
          <cell r="C100" t="str">
            <v>5</v>
          </cell>
        </row>
        <row r="105">
          <cell r="B105" t="str">
            <v>2523</v>
          </cell>
          <cell r="C105" t="str">
            <v>2556</v>
          </cell>
        </row>
        <row r="106">
          <cell r="B106" t="str">
            <v>169</v>
          </cell>
          <cell r="C106" t="str">
            <v>159</v>
          </cell>
        </row>
        <row r="107">
          <cell r="B107" t="str">
            <v>212</v>
          </cell>
          <cell r="C107" t="str">
            <v>258</v>
          </cell>
        </row>
        <row r="108">
          <cell r="B108" t="str">
            <v>765</v>
          </cell>
          <cell r="C108" t="str">
            <v>761</v>
          </cell>
        </row>
        <row r="109">
          <cell r="B109" t="str">
            <v>743</v>
          </cell>
          <cell r="C109" t="str">
            <v>712</v>
          </cell>
        </row>
        <row r="111">
          <cell r="B111" t="str">
            <v>247</v>
          </cell>
          <cell r="C111" t="str">
            <v>316</v>
          </cell>
        </row>
        <row r="112">
          <cell r="B112" t="str">
            <v>8</v>
          </cell>
          <cell r="C112" t="str">
            <v>15</v>
          </cell>
        </row>
        <row r="113">
          <cell r="B113" t="str">
            <v>43</v>
          </cell>
          <cell r="C113" t="str">
            <v>42</v>
          </cell>
        </row>
        <row r="114">
          <cell r="B114" t="str">
            <v>40</v>
          </cell>
          <cell r="C114" t="str">
            <v>39</v>
          </cell>
        </row>
        <row r="120">
          <cell r="B120" t="str">
            <v>39181</v>
          </cell>
          <cell r="C120" t="str">
            <v>39305</v>
          </cell>
        </row>
        <row r="121">
          <cell r="B121" t="str">
            <v>4242</v>
          </cell>
          <cell r="C121" t="str">
            <v>3887</v>
          </cell>
        </row>
        <row r="122">
          <cell r="B122" t="str">
            <v>5555</v>
          </cell>
          <cell r="C122" t="str">
            <v>6307</v>
          </cell>
        </row>
        <row r="123">
          <cell r="B123" t="str">
            <v>8865</v>
          </cell>
          <cell r="C123" t="str">
            <v>8468</v>
          </cell>
        </row>
        <row r="124">
          <cell r="B124" t="str">
            <v>9432</v>
          </cell>
          <cell r="C124" t="str">
            <v>9078</v>
          </cell>
        </row>
        <row r="126">
          <cell r="B126" t="str">
            <v>2734</v>
          </cell>
          <cell r="C126" t="str">
            <v>2501</v>
          </cell>
        </row>
        <row r="127">
          <cell r="B127" t="str">
            <v>528</v>
          </cell>
          <cell r="C127" t="str">
            <v>824</v>
          </cell>
        </row>
        <row r="128">
          <cell r="B128" t="str">
            <v>139</v>
          </cell>
          <cell r="C128" t="str">
            <v>166</v>
          </cell>
        </row>
        <row r="129">
          <cell r="B129" t="str">
            <v>133</v>
          </cell>
          <cell r="C129" t="str">
            <v>158</v>
          </cell>
        </row>
        <row r="134">
          <cell r="B134" t="str">
            <v>7095</v>
          </cell>
          <cell r="C134" t="str">
            <v>7767</v>
          </cell>
        </row>
        <row r="135">
          <cell r="B135" t="str">
            <v>512</v>
          </cell>
          <cell r="C135" t="str">
            <v>543</v>
          </cell>
        </row>
        <row r="136">
          <cell r="B136" t="str">
            <v>2981</v>
          </cell>
          <cell r="C136" t="str">
            <v>3194</v>
          </cell>
        </row>
        <row r="137">
          <cell r="B137" t="str">
            <v>827</v>
          </cell>
          <cell r="C137" t="str">
            <v>883</v>
          </cell>
        </row>
        <row r="138">
          <cell r="B138" t="str">
            <v>847</v>
          </cell>
          <cell r="C138" t="str">
            <v>892</v>
          </cell>
        </row>
        <row r="140">
          <cell r="B140" t="str">
            <v>797</v>
          </cell>
          <cell r="C140" t="str">
            <v>801</v>
          </cell>
        </row>
        <row r="141">
          <cell r="B141" t="str">
            <v>225</v>
          </cell>
          <cell r="C141" t="str">
            <v>234</v>
          </cell>
        </row>
        <row r="142">
          <cell r="B142" t="str">
            <v>47</v>
          </cell>
          <cell r="C142" t="str">
            <v>43</v>
          </cell>
        </row>
        <row r="143">
          <cell r="B143" t="str">
            <v>46</v>
          </cell>
          <cell r="C143" t="str">
            <v>37</v>
          </cell>
        </row>
        <row r="149">
          <cell r="B149" t="str">
            <v>7538</v>
          </cell>
          <cell r="C149" t="str">
            <v>7722</v>
          </cell>
        </row>
        <row r="150">
          <cell r="B150" t="str">
            <v>334</v>
          </cell>
          <cell r="C150" t="str">
            <v>280</v>
          </cell>
        </row>
        <row r="151">
          <cell r="B151" t="str">
            <v>420</v>
          </cell>
          <cell r="C151" t="str">
            <v>377</v>
          </cell>
        </row>
        <row r="152">
          <cell r="B152" t="str">
            <v>2592</v>
          </cell>
          <cell r="C152" t="str">
            <v>2842</v>
          </cell>
        </row>
        <row r="153">
          <cell r="B153" t="str">
            <v>2374</v>
          </cell>
          <cell r="C153" t="str">
            <v>2704</v>
          </cell>
        </row>
        <row r="155">
          <cell r="B155" t="str">
            <v>467</v>
          </cell>
          <cell r="C155" t="str">
            <v>496</v>
          </cell>
        </row>
        <row r="156">
          <cell r="B156" t="str">
            <v>212</v>
          </cell>
          <cell r="C156" t="str">
            <v>230</v>
          </cell>
        </row>
        <row r="157">
          <cell r="B157" t="str">
            <v>45</v>
          </cell>
          <cell r="C157" t="str">
            <v>49</v>
          </cell>
        </row>
        <row r="158">
          <cell r="B158" t="str">
            <v>30</v>
          </cell>
          <cell r="C158" t="str">
            <v>40</v>
          </cell>
        </row>
        <row r="163">
          <cell r="B163" t="str">
            <v>384</v>
          </cell>
          <cell r="C163" t="str">
            <v>386</v>
          </cell>
        </row>
        <row r="164">
          <cell r="B164" t="str">
            <v>28</v>
          </cell>
          <cell r="C164" t="str">
            <v>29</v>
          </cell>
        </row>
        <row r="165">
          <cell r="B165" t="str">
            <v>4</v>
          </cell>
          <cell r="C165" t="str">
            <v>2</v>
          </cell>
        </row>
        <row r="166">
          <cell r="B166" t="str">
            <v>100</v>
          </cell>
          <cell r="C166" t="str">
            <v>100</v>
          </cell>
        </row>
        <row r="167">
          <cell r="B167" t="str">
            <v>86</v>
          </cell>
          <cell r="C167" t="str">
            <v>59</v>
          </cell>
        </row>
        <row r="169">
          <cell r="B169" t="str">
            <v>81</v>
          </cell>
          <cell r="C169" t="str">
            <v>96</v>
          </cell>
        </row>
        <row r="170">
          <cell r="B170" t="str">
            <v>34</v>
          </cell>
          <cell r="C170" t="str">
            <v>24</v>
          </cell>
        </row>
        <row r="171">
          <cell r="B171" t="str">
            <v>8</v>
          </cell>
          <cell r="C171" t="str">
            <v>3</v>
          </cell>
        </row>
        <row r="172">
          <cell r="B172" t="str">
            <v>6</v>
          </cell>
          <cell r="C172" t="str">
            <v>1</v>
          </cell>
        </row>
      </sheetData>
      <sheetData sheetId="29" refreshError="1">
        <row r="4">
          <cell r="B4" t="str">
            <v>8347</v>
          </cell>
          <cell r="C4" t="str">
            <v>9599</v>
          </cell>
        </row>
        <row r="5">
          <cell r="B5" t="str">
            <v>1261</v>
          </cell>
          <cell r="C5" t="str">
            <v>1296</v>
          </cell>
        </row>
        <row r="6">
          <cell r="B6" t="str">
            <v>1045</v>
          </cell>
          <cell r="C6" t="str">
            <v>1387</v>
          </cell>
        </row>
        <row r="7">
          <cell r="B7" t="str">
            <v>1998</v>
          </cell>
          <cell r="C7" t="str">
            <v>2255</v>
          </cell>
        </row>
        <row r="8">
          <cell r="B8" t="str">
            <v>2409</v>
          </cell>
          <cell r="C8" t="str">
            <v>2672</v>
          </cell>
        </row>
        <row r="10">
          <cell r="B10" t="str">
            <v>274</v>
          </cell>
          <cell r="C10" t="str">
            <v>320</v>
          </cell>
        </row>
        <row r="11">
          <cell r="B11" t="str">
            <v>162</v>
          </cell>
          <cell r="C11" t="str">
            <v>193</v>
          </cell>
        </row>
        <row r="12">
          <cell r="B12" t="str">
            <v>42</v>
          </cell>
          <cell r="C12" t="str">
            <v>47</v>
          </cell>
        </row>
        <row r="13">
          <cell r="B13" t="str">
            <v>38</v>
          </cell>
          <cell r="C13" t="str">
            <v>46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>
        <row r="3">
          <cell r="C3" t="str">
            <v>326</v>
          </cell>
          <cell r="D3" t="str">
            <v>192</v>
          </cell>
        </row>
        <row r="4">
          <cell r="C4">
            <v>40506</v>
          </cell>
          <cell r="D4">
            <v>40105</v>
          </cell>
        </row>
        <row r="6">
          <cell r="C6" t="str">
            <v>11</v>
          </cell>
          <cell r="D6" t="str">
            <v>4</v>
          </cell>
        </row>
        <row r="7">
          <cell r="C7" t="str">
            <v>65</v>
          </cell>
          <cell r="D7" t="str">
            <v>25</v>
          </cell>
        </row>
        <row r="8">
          <cell r="C8" t="str">
            <v>245</v>
          </cell>
          <cell r="D8" t="str">
            <v>154</v>
          </cell>
        </row>
        <row r="9">
          <cell r="C9" t="str">
            <v>38728</v>
          </cell>
          <cell r="D9" t="str">
            <v>35641</v>
          </cell>
        </row>
        <row r="17">
          <cell r="C17" t="str">
            <v>3293</v>
          </cell>
          <cell r="D17" t="str">
            <v>3199</v>
          </cell>
        </row>
        <row r="19">
          <cell r="C19" t="str">
            <v>4</v>
          </cell>
          <cell r="D19" t="str">
            <v>0</v>
          </cell>
        </row>
        <row r="20">
          <cell r="C20" t="str">
            <v>87</v>
          </cell>
          <cell r="D20" t="str">
            <v>84</v>
          </cell>
        </row>
        <row r="21">
          <cell r="C21" t="str">
            <v>3179</v>
          </cell>
          <cell r="D21" t="str">
            <v>3099</v>
          </cell>
        </row>
        <row r="22">
          <cell r="C22" t="str">
            <v>315</v>
          </cell>
          <cell r="D22" t="str">
            <v>247</v>
          </cell>
        </row>
        <row r="26">
          <cell r="C26" t="str">
            <v>27</v>
          </cell>
          <cell r="D26" t="str">
            <v>25</v>
          </cell>
        </row>
        <row r="28">
          <cell r="C28" t="str">
            <v>88</v>
          </cell>
          <cell r="D28" t="str">
            <v>56</v>
          </cell>
        </row>
        <row r="30">
          <cell r="C30" t="str">
            <v>200</v>
          </cell>
          <cell r="D30" t="str">
            <v>165</v>
          </cell>
        </row>
        <row r="34">
          <cell r="C34" t="str">
            <v>6453</v>
          </cell>
          <cell r="D34" t="str">
            <v>6349</v>
          </cell>
        </row>
        <row r="38">
          <cell r="C38" t="str">
            <v>19</v>
          </cell>
          <cell r="D38" t="str">
            <v>21</v>
          </cell>
        </row>
        <row r="40">
          <cell r="C40" t="str">
            <v>3583</v>
          </cell>
          <cell r="D40" t="str">
            <v>3667</v>
          </cell>
        </row>
        <row r="42">
          <cell r="C42" t="str">
            <v>2824</v>
          </cell>
          <cell r="D42" t="str">
            <v>2631</v>
          </cell>
        </row>
        <row r="47">
          <cell r="C47" t="str">
            <v>13424</v>
          </cell>
          <cell r="D47" t="str">
            <v>14447</v>
          </cell>
        </row>
        <row r="48">
          <cell r="C48" t="str">
            <v>836</v>
          </cell>
          <cell r="D48" t="str">
            <v>670</v>
          </cell>
        </row>
        <row r="49">
          <cell r="C49" t="str">
            <v>7013</v>
          </cell>
          <cell r="D49" t="str">
            <v>7495</v>
          </cell>
        </row>
        <row r="50">
          <cell r="C50" t="str">
            <v>5488</v>
          </cell>
          <cell r="D50" t="str">
            <v>6223</v>
          </cell>
        </row>
        <row r="55">
          <cell r="C55" t="str">
            <v>6204</v>
          </cell>
          <cell r="D55" t="str">
            <v>6654</v>
          </cell>
        </row>
        <row r="56">
          <cell r="C56" t="str">
            <v>555</v>
          </cell>
          <cell r="D56" t="str">
            <v>528</v>
          </cell>
        </row>
        <row r="57">
          <cell r="C57" t="str">
            <v>2388</v>
          </cell>
          <cell r="D57" t="str">
            <v>2517</v>
          </cell>
        </row>
        <row r="58">
          <cell r="C58" t="str">
            <v>3195</v>
          </cell>
          <cell r="D58" t="str">
            <v>3560</v>
          </cell>
        </row>
        <row r="59">
          <cell r="C59" t="str">
            <v>6178</v>
          </cell>
          <cell r="D59" t="str">
            <v>6682</v>
          </cell>
        </row>
        <row r="61">
          <cell r="C61" t="str">
            <v>558</v>
          </cell>
          <cell r="D61" t="str">
            <v>530</v>
          </cell>
        </row>
        <row r="63">
          <cell r="C63" t="str">
            <v>2380</v>
          </cell>
          <cell r="D63" t="str">
            <v>2525</v>
          </cell>
        </row>
        <row r="65">
          <cell r="C65" t="str">
            <v>3174</v>
          </cell>
          <cell r="D65" t="str">
            <v>3578</v>
          </cell>
        </row>
        <row r="67">
          <cell r="C67" t="str">
            <v>54</v>
          </cell>
          <cell r="D67" t="str">
            <v>62</v>
          </cell>
        </row>
        <row r="68">
          <cell r="C68" t="str">
            <v>50</v>
          </cell>
          <cell r="D68" t="str">
            <v>55</v>
          </cell>
        </row>
        <row r="70">
          <cell r="C70" t="str">
            <v>1191</v>
          </cell>
          <cell r="D70" t="str">
            <v>1191</v>
          </cell>
        </row>
        <row r="71">
          <cell r="C71" t="str">
            <v>149</v>
          </cell>
          <cell r="D71" t="str">
            <v>117</v>
          </cell>
        </row>
        <row r="72">
          <cell r="C72" t="str">
            <v>200</v>
          </cell>
          <cell r="D72" t="str">
            <v>225</v>
          </cell>
        </row>
        <row r="73">
          <cell r="C73" t="str">
            <v>807</v>
          </cell>
          <cell r="D73" t="str">
            <v>822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9"/>
  <sheetViews>
    <sheetView view="pageBreakPreview" zoomScale="60" zoomScaleNormal="100" workbookViewId="0">
      <selection activeCell="B3" sqref="B3:D3"/>
    </sheetView>
  </sheetViews>
  <sheetFormatPr defaultRowHeight="15" x14ac:dyDescent="0.25"/>
  <cols>
    <col min="1" max="1" width="41.85546875" bestFit="1" customWidth="1"/>
    <col min="2" max="2" width="8.85546875" customWidth="1"/>
    <col min="4" max="4" width="17" customWidth="1"/>
  </cols>
  <sheetData>
    <row r="1" spans="1:7" ht="18" customHeight="1" x14ac:dyDescent="0.25">
      <c r="D1" s="1"/>
    </row>
    <row r="2" spans="1:7" ht="15.75" x14ac:dyDescent="0.25">
      <c r="A2" s="29" t="s">
        <v>0</v>
      </c>
      <c r="B2" s="30"/>
      <c r="C2" s="30"/>
      <c r="D2" s="30"/>
    </row>
    <row r="3" spans="1:7" ht="26.25" x14ac:dyDescent="0.25">
      <c r="A3" s="14"/>
      <c r="B3" s="10" t="str">
        <f>'[1]DB-year'!$C$3</f>
        <v>12 мес. 2019 г.</v>
      </c>
      <c r="C3" s="10" t="str">
        <f>'[1]DB-year'!$D$3</f>
        <v>12 мес. 2020 г.</v>
      </c>
      <c r="D3" s="11" t="s">
        <v>1</v>
      </c>
    </row>
    <row r="4" spans="1:7" x14ac:dyDescent="0.25">
      <c r="A4" s="15" t="s">
        <v>2</v>
      </c>
      <c r="B4" s="2" t="str">
        <f>[1]ОН!B4</f>
        <v>61950</v>
      </c>
      <c r="C4" s="2" t="str">
        <f>[1]ОН!C4</f>
        <v>65209</v>
      </c>
      <c r="D4" s="16">
        <f>IF(B4&gt;0,(C4/B4-1),"***")</f>
        <v>5.2606941081517311E-2</v>
      </c>
    </row>
    <row r="5" spans="1:7" x14ac:dyDescent="0.25">
      <c r="A5" s="17" t="s">
        <v>3</v>
      </c>
      <c r="B5" s="2" t="str">
        <f>[1]ОН!B5</f>
        <v>7244</v>
      </c>
      <c r="C5" s="2" t="str">
        <f>[1]ОН!C5</f>
        <v>7381</v>
      </c>
      <c r="D5" s="16">
        <f t="shared" ref="D5:D12" si="0">IF(B5&gt;0,(C5/B5-1),"***")</f>
        <v>1.8912203202650524E-2</v>
      </c>
      <c r="E5" s="3"/>
    </row>
    <row r="6" spans="1:7" x14ac:dyDescent="0.25">
      <c r="A6" s="17" t="s">
        <v>4</v>
      </c>
      <c r="B6" s="2" t="str">
        <f>[1]ОН!B6</f>
        <v>6896</v>
      </c>
      <c r="C6" s="2" t="str">
        <f>[1]ОН!C6</f>
        <v>8130</v>
      </c>
      <c r="D6" s="16">
        <f t="shared" si="0"/>
        <v>0.1789443155452437</v>
      </c>
      <c r="E6" s="3"/>
      <c r="G6" s="4"/>
    </row>
    <row r="7" spans="1:7" x14ac:dyDescent="0.25">
      <c r="A7" s="17" t="s">
        <v>5</v>
      </c>
      <c r="B7" s="2" t="str">
        <f>[1]ОН!B7</f>
        <v>15364</v>
      </c>
      <c r="C7" s="2" t="str">
        <f>[1]ОН!C7</f>
        <v>15637</v>
      </c>
      <c r="D7" s="16">
        <f t="shared" si="0"/>
        <v>1.7768810205675667E-2</v>
      </c>
    </row>
    <row r="8" spans="1:7" x14ac:dyDescent="0.25">
      <c r="A8" s="17" t="s">
        <v>6</v>
      </c>
      <c r="B8" s="2" t="str">
        <f>[1]ОН!B8</f>
        <v>16140</v>
      </c>
      <c r="C8" s="2" t="str">
        <f>[1]ОН!C8</f>
        <v>16555</v>
      </c>
      <c r="D8" s="16">
        <f t="shared" si="0"/>
        <v>2.5712515489467069E-2</v>
      </c>
    </row>
    <row r="9" spans="1:7" ht="26.25" x14ac:dyDescent="0.25">
      <c r="A9" s="17" t="s">
        <v>7</v>
      </c>
      <c r="B9" s="12" t="str">
        <f>[1]ОН!B10</f>
        <v>4668</v>
      </c>
      <c r="C9" s="12" t="str">
        <f>[1]ОН!C10</f>
        <v>4459</v>
      </c>
      <c r="D9" s="16">
        <f t="shared" si="0"/>
        <v>-4.4772922022279338E-2</v>
      </c>
      <c r="E9" s="3"/>
    </row>
    <row r="10" spans="1:7" x14ac:dyDescent="0.25">
      <c r="A10" s="17" t="s">
        <v>8</v>
      </c>
      <c r="B10" s="12" t="str">
        <f>[1]ОН!B11</f>
        <v>921</v>
      </c>
      <c r="C10" s="12" t="str">
        <f>[1]ОН!C11</f>
        <v>1230</v>
      </c>
      <c r="D10" s="16">
        <f t="shared" si="0"/>
        <v>0.33550488599348527</v>
      </c>
      <c r="E10" s="3"/>
    </row>
    <row r="11" spans="1:7" x14ac:dyDescent="0.25">
      <c r="A11" s="17" t="s">
        <v>9</v>
      </c>
      <c r="B11" s="12" t="str">
        <f>[1]ОН!B12</f>
        <v>427</v>
      </c>
      <c r="C11" s="12" t="str">
        <f>[1]ОН!C12</f>
        <v>422</v>
      </c>
      <c r="D11" s="16">
        <f t="shared" si="0"/>
        <v>-1.1709601873536313E-2</v>
      </c>
      <c r="E11" s="3"/>
    </row>
    <row r="12" spans="1:7" x14ac:dyDescent="0.25">
      <c r="A12" s="20" t="s">
        <v>10</v>
      </c>
      <c r="B12" s="12" t="str">
        <f>[1]ОН!B13</f>
        <v>371</v>
      </c>
      <c r="C12" s="12" t="str">
        <f>[1]ОН!C13</f>
        <v>404</v>
      </c>
      <c r="D12" s="21">
        <f t="shared" si="0"/>
        <v>8.8948787061994716E-2</v>
      </c>
      <c r="E12" s="3"/>
    </row>
    <row r="13" spans="1:7" x14ac:dyDescent="0.25">
      <c r="E13" s="3"/>
    </row>
    <row r="14" spans="1:7" ht="15.75" x14ac:dyDescent="0.25">
      <c r="A14" s="29" t="s">
        <v>11</v>
      </c>
      <c r="B14" s="30"/>
      <c r="C14" s="30"/>
      <c r="D14" s="30"/>
      <c r="E14" s="3"/>
    </row>
    <row r="15" spans="1:7" ht="26.25" x14ac:dyDescent="0.25">
      <c r="A15" s="14"/>
      <c r="B15" s="10" t="str">
        <f>'[1]DB-year'!$C$3</f>
        <v>12 мес. 2019 г.</v>
      </c>
      <c r="C15" s="10" t="str">
        <f>'[1]DB-year'!$D$3</f>
        <v>12 мес. 2020 г.</v>
      </c>
      <c r="D15" s="11" t="s">
        <v>1</v>
      </c>
      <c r="E15" s="3"/>
    </row>
    <row r="16" spans="1:7" x14ac:dyDescent="0.25">
      <c r="A16" s="15" t="s">
        <v>2</v>
      </c>
      <c r="B16" s="2" t="str">
        <f>[1]ОН!B18</f>
        <v>15619</v>
      </c>
      <c r="C16" s="2" t="str">
        <f>[1]ОН!C18</f>
        <v>17796</v>
      </c>
      <c r="D16" s="16">
        <f>IF(B16&gt;0,(C16/B16-1),"***")</f>
        <v>0.13938152250464175</v>
      </c>
      <c r="E16" s="3"/>
    </row>
    <row r="17" spans="1:5" x14ac:dyDescent="0.25">
      <c r="A17" s="17" t="s">
        <v>3</v>
      </c>
      <c r="B17" s="2" t="str">
        <f>[1]ОН!B19</f>
        <v>2041</v>
      </c>
      <c r="C17" s="2" t="str">
        <f>[1]ОН!C19</f>
        <v>2221</v>
      </c>
      <c r="D17" s="16">
        <f t="shared" ref="D17:D24" si="1">IF(B17&gt;0,(C17/B17-1),"***")</f>
        <v>8.8192062714355757E-2</v>
      </c>
      <c r="E17" s="3"/>
    </row>
    <row r="18" spans="1:5" x14ac:dyDescent="0.25">
      <c r="A18" s="17" t="s">
        <v>4</v>
      </c>
      <c r="B18" s="2" t="str">
        <f>[1]ОН!B20</f>
        <v>705</v>
      </c>
      <c r="C18" s="2" t="str">
        <f>[1]ОН!C20</f>
        <v>913</v>
      </c>
      <c r="D18" s="16">
        <f t="shared" si="1"/>
        <v>0.29503546099290778</v>
      </c>
      <c r="E18" s="3"/>
    </row>
    <row r="19" spans="1:5" x14ac:dyDescent="0.25">
      <c r="A19" s="17" t="s">
        <v>5</v>
      </c>
      <c r="B19" s="2" t="str">
        <f>[1]ОН!B21</f>
        <v>4572</v>
      </c>
      <c r="C19" s="2" t="str">
        <f>[1]ОН!C21</f>
        <v>5195</v>
      </c>
      <c r="D19" s="16">
        <f t="shared" si="1"/>
        <v>0.13626421697287849</v>
      </c>
      <c r="E19" s="3"/>
    </row>
    <row r="20" spans="1:5" x14ac:dyDescent="0.25">
      <c r="A20" s="17" t="s">
        <v>6</v>
      </c>
      <c r="B20" s="2" t="str">
        <f>[1]ОН!B22</f>
        <v>3805</v>
      </c>
      <c r="C20" s="2" t="str">
        <f>[1]ОН!C22</f>
        <v>4602</v>
      </c>
      <c r="D20" s="16">
        <f t="shared" si="1"/>
        <v>0.20946123521681992</v>
      </c>
    </row>
    <row r="21" spans="1:5" ht="26.25" x14ac:dyDescent="0.25">
      <c r="A21" s="17" t="s">
        <v>7</v>
      </c>
      <c r="B21" s="12" t="str">
        <f>[1]ОН!B24</f>
        <v>1413</v>
      </c>
      <c r="C21" s="12" t="str">
        <f>[1]ОН!C24</f>
        <v>1425</v>
      </c>
      <c r="D21" s="16">
        <f t="shared" si="1"/>
        <v>8.4925690021231404E-3</v>
      </c>
    </row>
    <row r="22" spans="1:5" x14ac:dyDescent="0.25">
      <c r="A22" s="17" t="s">
        <v>8</v>
      </c>
      <c r="B22" s="12" t="str">
        <f>[1]ОН!B25</f>
        <v>380</v>
      </c>
      <c r="C22" s="12" t="str">
        <f>[1]ОН!C25</f>
        <v>385</v>
      </c>
      <c r="D22" s="16">
        <f t="shared" si="1"/>
        <v>1.3157894736842035E-2</v>
      </c>
    </row>
    <row r="23" spans="1:5" x14ac:dyDescent="0.25">
      <c r="A23" s="17" t="s">
        <v>9</v>
      </c>
      <c r="B23" s="12" t="str">
        <f>[1]ОН!B26</f>
        <v>237</v>
      </c>
      <c r="C23" s="12" t="str">
        <f>[1]ОН!C26</f>
        <v>204</v>
      </c>
      <c r="D23" s="16">
        <f t="shared" si="1"/>
        <v>-0.13924050632911389</v>
      </c>
    </row>
    <row r="24" spans="1:5" x14ac:dyDescent="0.25">
      <c r="A24" s="20" t="s">
        <v>10</v>
      </c>
      <c r="B24" s="12" t="str">
        <f>[1]ОН!B27</f>
        <v>192</v>
      </c>
      <c r="C24" s="12" t="str">
        <f>[1]ОН!C27</f>
        <v>199</v>
      </c>
      <c r="D24" s="21">
        <f t="shared" si="1"/>
        <v>3.6458333333333259E-2</v>
      </c>
    </row>
    <row r="25" spans="1:5" ht="15.75" x14ac:dyDescent="0.25">
      <c r="A25" s="18"/>
      <c r="B25" s="19"/>
      <c r="C25" s="19"/>
      <c r="D25" s="19"/>
    </row>
    <row r="26" spans="1:5" ht="15.75" x14ac:dyDescent="0.25">
      <c r="A26" s="18"/>
      <c r="B26" s="19"/>
      <c r="C26" s="19"/>
      <c r="D26" s="19"/>
    </row>
    <row r="27" spans="1:5" ht="15.75" x14ac:dyDescent="0.25">
      <c r="A27" s="29" t="s">
        <v>12</v>
      </c>
      <c r="B27" s="30"/>
      <c r="C27" s="30"/>
      <c r="D27" s="30"/>
    </row>
    <row r="28" spans="1:5" ht="26.25" x14ac:dyDescent="0.25">
      <c r="A28" s="14"/>
      <c r="B28" s="10" t="str">
        <f>'[1]DB-year'!$C$3</f>
        <v>12 мес. 2019 г.</v>
      </c>
      <c r="C28" s="10" t="str">
        <f>'[1]DB-year'!$D$3</f>
        <v>12 мес. 2020 г.</v>
      </c>
      <c r="D28" s="11" t="s">
        <v>1</v>
      </c>
    </row>
    <row r="29" spans="1:5" x14ac:dyDescent="0.25">
      <c r="A29" s="15" t="s">
        <v>2</v>
      </c>
      <c r="B29" s="2" t="str">
        <f>[1]ОН!B33</f>
        <v>1141</v>
      </c>
      <c r="C29" s="2" t="str">
        <f>[1]ОН!C33</f>
        <v>1299</v>
      </c>
      <c r="D29" s="16">
        <f>IF(B29&gt;0,(C29/B29-1),"***")</f>
        <v>0.13847502191060479</v>
      </c>
    </row>
    <row r="30" spans="1:5" x14ac:dyDescent="0.25">
      <c r="A30" s="17" t="s">
        <v>3</v>
      </c>
      <c r="B30" s="2" t="str">
        <f>[1]ОН!B34</f>
        <v>124</v>
      </c>
      <c r="C30" s="2" t="str">
        <f>[1]ОН!C34</f>
        <v>154</v>
      </c>
      <c r="D30" s="16">
        <f t="shared" ref="D30:D37" si="2">IF(B30&gt;0,(C30/B30-1),"***")</f>
        <v>0.24193548387096775</v>
      </c>
    </row>
    <row r="31" spans="1:5" x14ac:dyDescent="0.25">
      <c r="A31" s="17" t="s">
        <v>4</v>
      </c>
      <c r="B31" s="2" t="str">
        <f>[1]ОН!B35</f>
        <v>85</v>
      </c>
      <c r="C31" s="2" t="str">
        <f>[1]ОН!C35</f>
        <v>63</v>
      </c>
      <c r="D31" s="16">
        <f t="shared" si="2"/>
        <v>-0.25882352941176467</v>
      </c>
    </row>
    <row r="32" spans="1:5" x14ac:dyDescent="0.25">
      <c r="A32" s="17" t="s">
        <v>5</v>
      </c>
      <c r="B32" s="2" t="str">
        <f>[1]ОН!B36</f>
        <v>396</v>
      </c>
      <c r="C32" s="2" t="str">
        <f>[1]ОН!C36</f>
        <v>405</v>
      </c>
      <c r="D32" s="16">
        <f t="shared" si="2"/>
        <v>2.2727272727272707E-2</v>
      </c>
    </row>
    <row r="33" spans="1:4" x14ac:dyDescent="0.25">
      <c r="A33" s="17" t="s">
        <v>6</v>
      </c>
      <c r="B33" s="2" t="str">
        <f>[1]ОН!B37</f>
        <v>310</v>
      </c>
      <c r="C33" s="2" t="str">
        <f>[1]ОН!C37</f>
        <v>324</v>
      </c>
      <c r="D33" s="16">
        <f t="shared" si="2"/>
        <v>4.5161290322580649E-2</v>
      </c>
    </row>
    <row r="34" spans="1:4" ht="26.25" x14ac:dyDescent="0.25">
      <c r="A34" s="17" t="s">
        <v>7</v>
      </c>
      <c r="B34" s="2" t="str">
        <f>[1]ОН!B39</f>
        <v>134</v>
      </c>
      <c r="C34" s="2" t="str">
        <f>[1]ОН!C39</f>
        <v>111</v>
      </c>
      <c r="D34" s="16">
        <f t="shared" si="2"/>
        <v>-0.17164179104477617</v>
      </c>
    </row>
    <row r="35" spans="1:4" x14ac:dyDescent="0.25">
      <c r="A35" s="17" t="s">
        <v>8</v>
      </c>
      <c r="B35" s="2" t="str">
        <f>[1]ОН!B40</f>
        <v>3</v>
      </c>
      <c r="C35" s="2" t="str">
        <f>[1]ОН!C40</f>
        <v>7</v>
      </c>
      <c r="D35" s="16">
        <f t="shared" si="2"/>
        <v>1.3333333333333335</v>
      </c>
    </row>
    <row r="36" spans="1:4" x14ac:dyDescent="0.25">
      <c r="A36" s="17" t="s">
        <v>9</v>
      </c>
      <c r="B36" s="2" t="str">
        <f>[1]ОН!B41</f>
        <v>3</v>
      </c>
      <c r="C36" s="2" t="str">
        <f>[1]ОН!C41</f>
        <v>5</v>
      </c>
      <c r="D36" s="16">
        <f t="shared" si="2"/>
        <v>0.66666666666666674</v>
      </c>
    </row>
    <row r="37" spans="1:4" x14ac:dyDescent="0.25">
      <c r="A37" s="20" t="s">
        <v>10</v>
      </c>
      <c r="B37" s="2" t="str">
        <f>[1]ОН!B42</f>
        <v>2</v>
      </c>
      <c r="C37" s="2" t="str">
        <f>[1]ОН!C42</f>
        <v>5</v>
      </c>
      <c r="D37" s="21">
        <f t="shared" si="2"/>
        <v>1.5</v>
      </c>
    </row>
    <row r="38" spans="1:4" x14ac:dyDescent="0.25">
      <c r="A38" s="19"/>
      <c r="B38" s="19"/>
      <c r="C38" s="19"/>
      <c r="D38" s="19"/>
    </row>
    <row r="39" spans="1:4" ht="15.75" x14ac:dyDescent="0.25">
      <c r="A39" s="29" t="s">
        <v>13</v>
      </c>
      <c r="B39" s="30"/>
      <c r="C39" s="30"/>
      <c r="D39" s="30"/>
    </row>
    <row r="40" spans="1:4" ht="26.25" x14ac:dyDescent="0.25">
      <c r="A40" s="14"/>
      <c r="B40" s="10" t="str">
        <f>'[1]DB-year'!$C$3</f>
        <v>12 мес. 2019 г.</v>
      </c>
      <c r="C40" s="10" t="str">
        <f>'[1]DB-year'!$D$3</f>
        <v>12 мес. 2020 г.</v>
      </c>
      <c r="D40" s="11" t="s">
        <v>1</v>
      </c>
    </row>
    <row r="41" spans="1:4" x14ac:dyDescent="0.25">
      <c r="A41" s="15" t="s">
        <v>2</v>
      </c>
      <c r="B41" s="2" t="str">
        <f>[1]ОН!B47</f>
        <v>1540</v>
      </c>
      <c r="C41" s="2" t="str">
        <f>[1]ОН!C47</f>
        <v>1479</v>
      </c>
      <c r="D41" s="16">
        <f>IF(B41&gt;0,(C41/B41-1),"***")</f>
        <v>-3.9610389610389651E-2</v>
      </c>
    </row>
    <row r="42" spans="1:4" x14ac:dyDescent="0.25">
      <c r="A42" s="17" t="s">
        <v>3</v>
      </c>
      <c r="B42" s="12" t="str">
        <f>[1]ОН!B48</f>
        <v>192</v>
      </c>
      <c r="C42" s="12" t="str">
        <f>[1]ОН!C48</f>
        <v>206</v>
      </c>
      <c r="D42" s="16">
        <f t="shared" ref="D42:D49" si="3">IF(B42&gt;0,(C42/B42-1),"***")</f>
        <v>7.2916666666666741E-2</v>
      </c>
    </row>
    <row r="43" spans="1:4" x14ac:dyDescent="0.25">
      <c r="A43" s="17" t="s">
        <v>4</v>
      </c>
      <c r="B43" s="12" t="str">
        <f>[1]ОН!B49</f>
        <v>218</v>
      </c>
      <c r="C43" s="12" t="str">
        <f>[1]ОН!C49</f>
        <v>282</v>
      </c>
      <c r="D43" s="16">
        <f t="shared" si="3"/>
        <v>0.29357798165137616</v>
      </c>
    </row>
    <row r="44" spans="1:4" x14ac:dyDescent="0.25">
      <c r="A44" s="17" t="s">
        <v>5</v>
      </c>
      <c r="B44" s="12" t="str">
        <f>[1]ОН!B50</f>
        <v>400</v>
      </c>
      <c r="C44" s="12" t="str">
        <f>[1]ОН!C50</f>
        <v>348</v>
      </c>
      <c r="D44" s="16">
        <f t="shared" si="3"/>
        <v>-0.13</v>
      </c>
    </row>
    <row r="45" spans="1:4" x14ac:dyDescent="0.25">
      <c r="A45" s="17" t="s">
        <v>6</v>
      </c>
      <c r="B45" s="12" t="str">
        <f>[1]ОН!B51</f>
        <v>269</v>
      </c>
      <c r="C45" s="12" t="str">
        <f>[1]ОН!C51</f>
        <v>260</v>
      </c>
      <c r="D45" s="16">
        <f t="shared" si="3"/>
        <v>-3.3457249070631967E-2</v>
      </c>
    </row>
    <row r="46" spans="1:4" ht="26.25" x14ac:dyDescent="0.25">
      <c r="A46" s="17" t="s">
        <v>7</v>
      </c>
      <c r="B46" s="12" t="str">
        <f>[1]ОН!B53</f>
        <v>44</v>
      </c>
      <c r="C46" s="12" t="str">
        <f>[1]ОН!C53</f>
        <v>53</v>
      </c>
      <c r="D46" s="16">
        <f t="shared" si="3"/>
        <v>0.20454545454545459</v>
      </c>
    </row>
    <row r="47" spans="1:4" x14ac:dyDescent="0.25">
      <c r="A47" s="17" t="s">
        <v>8</v>
      </c>
      <c r="B47" s="12" t="str">
        <f>[1]ОН!B54</f>
        <v>10</v>
      </c>
      <c r="C47" s="12" t="str">
        <f>[1]ОН!C54</f>
        <v>13</v>
      </c>
      <c r="D47" s="16">
        <f t="shared" si="3"/>
        <v>0.30000000000000004</v>
      </c>
    </row>
    <row r="48" spans="1:4" x14ac:dyDescent="0.25">
      <c r="A48" s="17" t="s">
        <v>9</v>
      </c>
      <c r="B48" s="12" t="str">
        <f>[1]ОН!B55</f>
        <v>4</v>
      </c>
      <c r="C48" s="12" t="str">
        <f>[1]ОН!C55</f>
        <v>9</v>
      </c>
      <c r="D48" s="16">
        <f t="shared" si="3"/>
        <v>1.25</v>
      </c>
    </row>
    <row r="49" spans="1:4" x14ac:dyDescent="0.25">
      <c r="A49" s="20" t="s">
        <v>10</v>
      </c>
      <c r="B49" s="13" t="str">
        <f>[1]ОН!B56</f>
        <v>3</v>
      </c>
      <c r="C49" s="13" t="str">
        <f>[1]ОН!C56</f>
        <v>9</v>
      </c>
      <c r="D49" s="21">
        <f t="shared" si="3"/>
        <v>2</v>
      </c>
    </row>
    <row r="50" spans="1:4" x14ac:dyDescent="0.25">
      <c r="A50" s="3"/>
      <c r="B50" s="3"/>
      <c r="C50" s="3"/>
      <c r="D50" s="3"/>
    </row>
    <row r="51" spans="1:4" x14ac:dyDescent="0.25">
      <c r="A51" s="3"/>
      <c r="B51" s="3"/>
      <c r="C51" s="3"/>
      <c r="D51" s="3"/>
    </row>
    <row r="52" spans="1:4" x14ac:dyDescent="0.25">
      <c r="A52" s="31" t="s">
        <v>37</v>
      </c>
      <c r="B52" s="32"/>
      <c r="C52" s="32"/>
      <c r="D52" s="32"/>
    </row>
    <row r="53" spans="1:4" ht="26.25" x14ac:dyDescent="0.25">
      <c r="A53" s="14"/>
      <c r="B53" s="10" t="str">
        <f>'[1]DB-year'!$C$3</f>
        <v>12 мес. 2019 г.</v>
      </c>
      <c r="C53" s="10" t="str">
        <f>'[1]DB-year'!$D$3</f>
        <v>12 мес. 2020 г.</v>
      </c>
      <c r="D53" s="11" t="s">
        <v>1</v>
      </c>
    </row>
    <row r="54" spans="1:4" x14ac:dyDescent="0.25">
      <c r="A54" s="15" t="s">
        <v>2</v>
      </c>
      <c r="B54" s="2" t="str">
        <f>[1]ОН!B62</f>
        <v>1929</v>
      </c>
      <c r="C54" s="2" t="str">
        <f>[1]ОН!C62</f>
        <v>2370</v>
      </c>
      <c r="D54" s="16">
        <f>IF(B54&gt;0,(C54/B54-1),"***")</f>
        <v>0.22861586314152404</v>
      </c>
    </row>
    <row r="55" spans="1:4" x14ac:dyDescent="0.25">
      <c r="A55" s="17" t="s">
        <v>3</v>
      </c>
      <c r="B55" s="12" t="str">
        <f>[1]ОН!B63</f>
        <v>255</v>
      </c>
      <c r="C55" s="12" t="str">
        <f>[1]ОН!C63</f>
        <v>305</v>
      </c>
      <c r="D55" s="16">
        <f t="shared" ref="D55:D62" si="4">IF(B55&gt;0,(C55/B55-1),"***")</f>
        <v>0.19607843137254899</v>
      </c>
    </row>
    <row r="56" spans="1:4" x14ac:dyDescent="0.25">
      <c r="A56" s="17" t="s">
        <v>4</v>
      </c>
      <c r="B56" s="12" t="str">
        <f>[1]ОН!B64</f>
        <v>2</v>
      </c>
      <c r="C56" s="12" t="str">
        <f>[1]ОН!C64</f>
        <v>33</v>
      </c>
      <c r="D56" s="16">
        <f t="shared" si="4"/>
        <v>15.5</v>
      </c>
    </row>
    <row r="57" spans="1:4" x14ac:dyDescent="0.25">
      <c r="A57" s="17" t="s">
        <v>5</v>
      </c>
      <c r="B57" s="12" t="str">
        <f>[1]ОН!B65</f>
        <v>655</v>
      </c>
      <c r="C57" s="12" t="str">
        <f>[1]ОН!C65</f>
        <v>782</v>
      </c>
      <c r="D57" s="16">
        <f t="shared" si="4"/>
        <v>0.19389312977099227</v>
      </c>
    </row>
    <row r="58" spans="1:4" x14ac:dyDescent="0.25">
      <c r="A58" s="17" t="s">
        <v>6</v>
      </c>
      <c r="B58" s="12" t="str">
        <f>[1]ОН!B66</f>
        <v>530</v>
      </c>
      <c r="C58" s="12" t="str">
        <f>[1]ОН!C66</f>
        <v>628</v>
      </c>
      <c r="D58" s="16">
        <f t="shared" si="4"/>
        <v>0.18490566037735845</v>
      </c>
    </row>
    <row r="59" spans="1:4" ht="26.25" x14ac:dyDescent="0.25">
      <c r="A59" s="17" t="s">
        <v>7</v>
      </c>
      <c r="B59" s="12" t="str">
        <f>[1]ОН!B68</f>
        <v>270</v>
      </c>
      <c r="C59" s="12" t="str">
        <f>[1]ОН!C68</f>
        <v>298</v>
      </c>
      <c r="D59" s="16">
        <f t="shared" si="4"/>
        <v>0.10370370370370363</v>
      </c>
    </row>
    <row r="60" spans="1:4" x14ac:dyDescent="0.25">
      <c r="A60" s="17" t="s">
        <v>8</v>
      </c>
      <c r="B60" s="12" t="str">
        <f>[1]ОН!B69</f>
        <v>83</v>
      </c>
      <c r="C60" s="12" t="str">
        <f>[1]ОН!C69</f>
        <v>67</v>
      </c>
      <c r="D60" s="16">
        <f t="shared" si="4"/>
        <v>-0.19277108433734935</v>
      </c>
    </row>
    <row r="61" spans="1:4" x14ac:dyDescent="0.25">
      <c r="A61" s="17" t="s">
        <v>9</v>
      </c>
      <c r="B61" s="12" t="str">
        <f>[1]ОН!B70</f>
        <v>26</v>
      </c>
      <c r="C61" s="12" t="str">
        <f>[1]ОН!C70</f>
        <v>20</v>
      </c>
      <c r="D61" s="16">
        <f t="shared" si="4"/>
        <v>-0.23076923076923073</v>
      </c>
    </row>
    <row r="62" spans="1:4" x14ac:dyDescent="0.25">
      <c r="A62" s="20" t="s">
        <v>10</v>
      </c>
      <c r="B62" s="13" t="str">
        <f>[1]ОН!B71</f>
        <v>24</v>
      </c>
      <c r="C62" s="13" t="str">
        <f>[1]ОН!C71</f>
        <v>17</v>
      </c>
      <c r="D62" s="21">
        <f t="shared" si="4"/>
        <v>-0.29166666666666663</v>
      </c>
    </row>
    <row r="64" spans="1:4" ht="15.75" x14ac:dyDescent="0.25">
      <c r="A64" s="29" t="s">
        <v>38</v>
      </c>
      <c r="B64" s="30"/>
      <c r="C64" s="30"/>
      <c r="D64" s="30"/>
    </row>
    <row r="65" spans="1:4" ht="26.25" x14ac:dyDescent="0.25">
      <c r="A65" s="14"/>
      <c r="B65" s="10" t="str">
        <f>'[1]DB-year'!$C$3</f>
        <v>12 мес. 2019 г.</v>
      </c>
      <c r="C65" s="10" t="str">
        <f>'[1]DB-year'!$D$3</f>
        <v>12 мес. 2020 г.</v>
      </c>
      <c r="D65" s="11" t="s">
        <v>1</v>
      </c>
    </row>
    <row r="66" spans="1:4" x14ac:dyDescent="0.25">
      <c r="A66" s="15" t="s">
        <v>2</v>
      </c>
      <c r="B66" s="2" t="str">
        <f>[1]ОН!B76</f>
        <v>1507</v>
      </c>
      <c r="C66" s="2" t="str">
        <f>[1]ОН!C76</f>
        <v>1197</v>
      </c>
      <c r="D66" s="16">
        <f>IF(B66&gt;0,(C66/B66-1),"***")</f>
        <v>-0.20570670205706698</v>
      </c>
    </row>
    <row r="67" spans="1:4" x14ac:dyDescent="0.25">
      <c r="A67" s="17" t="s">
        <v>3</v>
      </c>
      <c r="B67" s="12" t="str">
        <f>[1]ОН!B77</f>
        <v>344</v>
      </c>
      <c r="C67" s="12" t="str">
        <f>[1]ОН!C77</f>
        <v>225</v>
      </c>
      <c r="D67" s="16">
        <f t="shared" ref="D67:D74" si="5">IF(B67&gt;0,(C67/B67-1),"***")</f>
        <v>-0.34593023255813948</v>
      </c>
    </row>
    <row r="68" spans="1:4" x14ac:dyDescent="0.25">
      <c r="A68" s="17" t="s">
        <v>4</v>
      </c>
      <c r="B68" s="12" t="str">
        <f>[1]ОН!B78</f>
        <v>15</v>
      </c>
      <c r="C68" s="12" t="str">
        <f>[1]ОН!C78</f>
        <v>19</v>
      </c>
      <c r="D68" s="16">
        <f t="shared" si="5"/>
        <v>0.26666666666666661</v>
      </c>
    </row>
    <row r="69" spans="1:4" x14ac:dyDescent="0.25">
      <c r="A69" s="17" t="s">
        <v>5</v>
      </c>
      <c r="B69" s="12" t="str">
        <f>[1]ОН!B79</f>
        <v>465</v>
      </c>
      <c r="C69" s="12" t="str">
        <f>[1]ОН!C79</f>
        <v>361</v>
      </c>
      <c r="D69" s="16">
        <f t="shared" si="5"/>
        <v>-0.2236559139784946</v>
      </c>
    </row>
    <row r="70" spans="1:4" x14ac:dyDescent="0.25">
      <c r="A70" s="17" t="s">
        <v>6</v>
      </c>
      <c r="B70" s="12" t="str">
        <f>[1]ОН!B80</f>
        <v>391</v>
      </c>
      <c r="C70" s="12" t="str">
        <f>[1]ОН!C80</f>
        <v>313</v>
      </c>
      <c r="D70" s="16">
        <f t="shared" si="5"/>
        <v>-0.19948849104859334</v>
      </c>
    </row>
    <row r="71" spans="1:4" ht="26.25" x14ac:dyDescent="0.25">
      <c r="A71" s="17" t="s">
        <v>7</v>
      </c>
      <c r="B71" s="12" t="str">
        <f>[1]ОН!B82</f>
        <v>104</v>
      </c>
      <c r="C71" s="12" t="str">
        <f>[1]ОН!C82</f>
        <v>85</v>
      </c>
      <c r="D71" s="16">
        <f t="shared" si="5"/>
        <v>-0.18269230769230771</v>
      </c>
    </row>
    <row r="72" spans="1:4" x14ac:dyDescent="0.25">
      <c r="A72" s="17" t="s">
        <v>8</v>
      </c>
      <c r="B72" s="12" t="str">
        <f>[1]ОН!B83</f>
        <v>23</v>
      </c>
      <c r="C72" s="12" t="str">
        <f>[1]ОН!C83</f>
        <v>45</v>
      </c>
      <c r="D72" s="16">
        <f t="shared" si="5"/>
        <v>0.95652173913043481</v>
      </c>
    </row>
    <row r="73" spans="1:4" x14ac:dyDescent="0.25">
      <c r="A73" s="17" t="s">
        <v>9</v>
      </c>
      <c r="B73" s="12" t="str">
        <f>[1]ОН!B84</f>
        <v>11</v>
      </c>
      <c r="C73" s="12" t="str">
        <f>[1]ОН!C84</f>
        <v>14</v>
      </c>
      <c r="D73" s="16">
        <f t="shared" si="5"/>
        <v>0.27272727272727271</v>
      </c>
    </row>
    <row r="74" spans="1:4" x14ac:dyDescent="0.25">
      <c r="A74" s="20" t="s">
        <v>10</v>
      </c>
      <c r="B74" s="13" t="str">
        <f>[1]ОН!B85</f>
        <v>9</v>
      </c>
      <c r="C74" s="13" t="str">
        <f>[1]ОН!C85</f>
        <v>12</v>
      </c>
      <c r="D74" s="21">
        <f t="shared" si="5"/>
        <v>0.33333333333333326</v>
      </c>
    </row>
    <row r="77" spans="1:4" ht="15.75" x14ac:dyDescent="0.25">
      <c r="A77" s="29" t="s">
        <v>14</v>
      </c>
      <c r="B77" s="30"/>
      <c r="C77" s="30"/>
      <c r="D77" s="30"/>
    </row>
    <row r="78" spans="1:4" ht="26.25" x14ac:dyDescent="0.25">
      <c r="A78" s="14"/>
      <c r="B78" s="10" t="str">
        <f>'[1]DB-year'!$C$3</f>
        <v>12 мес. 2019 г.</v>
      </c>
      <c r="C78" s="10" t="str">
        <f>'[1]DB-year'!$D$3</f>
        <v>12 мес. 2020 г.</v>
      </c>
      <c r="D78" s="11" t="s">
        <v>1</v>
      </c>
    </row>
    <row r="79" spans="1:4" x14ac:dyDescent="0.25">
      <c r="A79" s="15" t="s">
        <v>2</v>
      </c>
      <c r="B79" s="2" t="str">
        <f>[1]ОН!B91</f>
        <v>3550</v>
      </c>
      <c r="C79" s="2" t="str">
        <f>[1]ОН!C91</f>
        <v>4306</v>
      </c>
      <c r="D79" s="16">
        <f>IF(B79&gt;0,(C79/B79-1),"***")</f>
        <v>0.21295774647887322</v>
      </c>
    </row>
    <row r="80" spans="1:4" x14ac:dyDescent="0.25">
      <c r="A80" s="17" t="s">
        <v>3</v>
      </c>
      <c r="B80" s="12" t="str">
        <f>[1]ОН!B92</f>
        <v>715</v>
      </c>
      <c r="C80" s="12" t="str">
        <f>[1]ОН!C92</f>
        <v>889</v>
      </c>
      <c r="D80" s="16">
        <f t="shared" ref="D80:D87" si="6">IF(B80&gt;0,(C80/B80-1),"***")</f>
        <v>0.24335664335664342</v>
      </c>
    </row>
    <row r="81" spans="1:4" x14ac:dyDescent="0.25">
      <c r="A81" s="17" t="s">
        <v>4</v>
      </c>
      <c r="B81" s="12" t="str">
        <f>[1]ОН!B93</f>
        <v>22</v>
      </c>
      <c r="C81" s="12" t="str">
        <f>[1]ОН!C93</f>
        <v>64</v>
      </c>
      <c r="D81" s="16">
        <f t="shared" si="6"/>
        <v>1.9090909090909092</v>
      </c>
    </row>
    <row r="82" spans="1:4" x14ac:dyDescent="0.25">
      <c r="A82" s="17" t="s">
        <v>5</v>
      </c>
      <c r="B82" s="12" t="str">
        <f>[1]ОН!B94</f>
        <v>1068</v>
      </c>
      <c r="C82" s="12" t="str">
        <f>[1]ОН!C94</f>
        <v>1324</v>
      </c>
      <c r="D82" s="16">
        <f t="shared" si="6"/>
        <v>0.23970037453183513</v>
      </c>
    </row>
    <row r="83" spans="1:4" x14ac:dyDescent="0.25">
      <c r="A83" s="17" t="s">
        <v>6</v>
      </c>
      <c r="B83" s="12" t="str">
        <f>[1]ОН!B95</f>
        <v>891</v>
      </c>
      <c r="C83" s="12" t="str">
        <f>[1]ОН!C95</f>
        <v>1031</v>
      </c>
      <c r="D83" s="16">
        <f t="shared" si="6"/>
        <v>0.15712682379349041</v>
      </c>
    </row>
    <row r="84" spans="1:4" ht="26.25" x14ac:dyDescent="0.25">
      <c r="A84" s="17" t="s">
        <v>7</v>
      </c>
      <c r="B84" s="12" t="str">
        <f>[1]ОН!B97</f>
        <v>244</v>
      </c>
      <c r="C84" s="12" t="str">
        <f>[1]ОН!C97</f>
        <v>291</v>
      </c>
      <c r="D84" s="16">
        <f t="shared" si="6"/>
        <v>0.19262295081967218</v>
      </c>
    </row>
    <row r="85" spans="1:4" x14ac:dyDescent="0.25">
      <c r="A85" s="17" t="s">
        <v>8</v>
      </c>
      <c r="B85" s="12" t="str">
        <f>[1]ОН!B98</f>
        <v>47</v>
      </c>
      <c r="C85" s="12" t="str">
        <f>[1]ОН!C98</f>
        <v>49</v>
      </c>
      <c r="D85" s="16">
        <f t="shared" si="6"/>
        <v>4.2553191489361764E-2</v>
      </c>
    </row>
    <row r="86" spans="1:4" x14ac:dyDescent="0.25">
      <c r="A86" s="17" t="s">
        <v>9</v>
      </c>
      <c r="B86" s="12" t="str">
        <f>[1]ОН!B99</f>
        <v>18</v>
      </c>
      <c r="C86" s="12" t="str">
        <f>[1]ОН!C99</f>
        <v>7</v>
      </c>
      <c r="D86" s="16">
        <f t="shared" si="6"/>
        <v>-0.61111111111111116</v>
      </c>
    </row>
    <row r="87" spans="1:4" x14ac:dyDescent="0.25">
      <c r="A87" s="20" t="s">
        <v>10</v>
      </c>
      <c r="B87" s="13" t="str">
        <f>[1]ОН!B100</f>
        <v>12</v>
      </c>
      <c r="C87" s="13" t="str">
        <f>[1]ОН!C100</f>
        <v>5</v>
      </c>
      <c r="D87" s="21">
        <f t="shared" si="6"/>
        <v>-0.58333333333333326</v>
      </c>
    </row>
    <row r="89" spans="1:4" ht="15.75" x14ac:dyDescent="0.25">
      <c r="A89" s="29" t="s">
        <v>15</v>
      </c>
      <c r="B89" s="30"/>
      <c r="C89" s="30"/>
      <c r="D89" s="30"/>
    </row>
    <row r="90" spans="1:4" ht="26.25" x14ac:dyDescent="0.25">
      <c r="A90" s="14"/>
      <c r="B90" s="10" t="str">
        <f>'[1]DB-year'!$C$3</f>
        <v>12 мес. 2019 г.</v>
      </c>
      <c r="C90" s="10" t="str">
        <f>'[1]DB-year'!$D$3</f>
        <v>12 мес. 2020 г.</v>
      </c>
      <c r="D90" s="11" t="s">
        <v>1</v>
      </c>
    </row>
    <row r="91" spans="1:4" x14ac:dyDescent="0.25">
      <c r="A91" s="15" t="s">
        <v>2</v>
      </c>
      <c r="B91" s="2" t="str">
        <f>[1]ОН!B105</f>
        <v>2523</v>
      </c>
      <c r="C91" s="2" t="str">
        <f>[1]ОН!C105</f>
        <v>2556</v>
      </c>
      <c r="D91" s="16">
        <f>IF(B91&gt;0,(C91/B91-1),"***")</f>
        <v>1.3079667063020217E-2</v>
      </c>
    </row>
    <row r="92" spans="1:4" x14ac:dyDescent="0.25">
      <c r="A92" s="17" t="s">
        <v>3</v>
      </c>
      <c r="B92" s="12" t="str">
        <f>[1]ОН!B106</f>
        <v>169</v>
      </c>
      <c r="C92" s="12" t="str">
        <f>[1]ОН!C106</f>
        <v>159</v>
      </c>
      <c r="D92" s="16">
        <f t="shared" ref="D92:D99" si="7">IF(B92&gt;0,(C92/B92-1),"***")</f>
        <v>-5.9171597633136064E-2</v>
      </c>
    </row>
    <row r="93" spans="1:4" x14ac:dyDescent="0.25">
      <c r="A93" s="17" t="s">
        <v>4</v>
      </c>
      <c r="B93" s="12" t="str">
        <f>[1]ОН!B107</f>
        <v>212</v>
      </c>
      <c r="C93" s="12" t="str">
        <f>[1]ОН!C107</f>
        <v>258</v>
      </c>
      <c r="D93" s="16">
        <f t="shared" si="7"/>
        <v>0.21698113207547176</v>
      </c>
    </row>
    <row r="94" spans="1:4" x14ac:dyDescent="0.25">
      <c r="A94" s="17" t="s">
        <v>5</v>
      </c>
      <c r="B94" s="12" t="str">
        <f>[1]ОН!B108</f>
        <v>765</v>
      </c>
      <c r="C94" s="12" t="str">
        <f>[1]ОН!C108</f>
        <v>761</v>
      </c>
      <c r="D94" s="16">
        <f t="shared" si="7"/>
        <v>-5.2287581699346219E-3</v>
      </c>
    </row>
    <row r="95" spans="1:4" x14ac:dyDescent="0.25">
      <c r="A95" s="17" t="s">
        <v>6</v>
      </c>
      <c r="B95" s="12" t="str">
        <f>[1]ОН!B109</f>
        <v>743</v>
      </c>
      <c r="C95" s="12" t="str">
        <f>[1]ОН!C109</f>
        <v>712</v>
      </c>
      <c r="D95" s="16">
        <f t="shared" si="7"/>
        <v>-4.1722745625841218E-2</v>
      </c>
    </row>
    <row r="96" spans="1:4" ht="26.25" x14ac:dyDescent="0.25">
      <c r="A96" s="17" t="s">
        <v>7</v>
      </c>
      <c r="B96" s="12" t="str">
        <f>[1]ОН!B111</f>
        <v>247</v>
      </c>
      <c r="C96" s="12" t="str">
        <f>[1]ОН!C111</f>
        <v>316</v>
      </c>
      <c r="D96" s="16">
        <f t="shared" si="7"/>
        <v>0.27935222672064786</v>
      </c>
    </row>
    <row r="97" spans="1:4" x14ac:dyDescent="0.25">
      <c r="A97" s="17" t="s">
        <v>8</v>
      </c>
      <c r="B97" s="12" t="str">
        <f>[1]ОН!B112</f>
        <v>8</v>
      </c>
      <c r="C97" s="12" t="str">
        <f>[1]ОН!C112</f>
        <v>15</v>
      </c>
      <c r="D97" s="16">
        <f t="shared" si="7"/>
        <v>0.875</v>
      </c>
    </row>
    <row r="98" spans="1:4" x14ac:dyDescent="0.25">
      <c r="A98" s="17" t="s">
        <v>9</v>
      </c>
      <c r="B98" s="12" t="str">
        <f>[1]ОН!B113</f>
        <v>43</v>
      </c>
      <c r="C98" s="12" t="str">
        <f>[1]ОН!C113</f>
        <v>42</v>
      </c>
      <c r="D98" s="16">
        <f t="shared" si="7"/>
        <v>-2.3255813953488413E-2</v>
      </c>
    </row>
    <row r="99" spans="1:4" x14ac:dyDescent="0.25">
      <c r="A99" s="20" t="s">
        <v>10</v>
      </c>
      <c r="B99" s="13" t="str">
        <f>[1]ОН!B114</f>
        <v>40</v>
      </c>
      <c r="C99" s="13" t="str">
        <f>[1]ОН!C114</f>
        <v>39</v>
      </c>
      <c r="D99" s="21">
        <f t="shared" si="7"/>
        <v>-2.5000000000000022E-2</v>
      </c>
    </row>
    <row r="102" spans="1:4" ht="15.75" x14ac:dyDescent="0.25">
      <c r="A102" s="29" t="s">
        <v>16</v>
      </c>
      <c r="B102" s="30"/>
      <c r="C102" s="30"/>
      <c r="D102" s="30"/>
    </row>
    <row r="103" spans="1:4" ht="26.25" x14ac:dyDescent="0.25">
      <c r="A103" s="14"/>
      <c r="B103" s="10" t="str">
        <f>'[1]DB-year'!$C$3</f>
        <v>12 мес. 2019 г.</v>
      </c>
      <c r="C103" s="10" t="str">
        <f>'[1]DB-year'!$D$3</f>
        <v>12 мес. 2020 г.</v>
      </c>
      <c r="D103" s="11" t="s">
        <v>1</v>
      </c>
    </row>
    <row r="104" spans="1:4" x14ac:dyDescent="0.25">
      <c r="A104" s="15" t="s">
        <v>2</v>
      </c>
      <c r="B104" s="2" t="str">
        <f>[1]ОН!B120</f>
        <v>39181</v>
      </c>
      <c r="C104" s="2" t="str">
        <f>[1]ОН!C120</f>
        <v>39305</v>
      </c>
      <c r="D104" s="16">
        <f>IF(B104&gt;0,(C104/B104-1),"***")</f>
        <v>3.1647992649499468E-3</v>
      </c>
    </row>
    <row r="105" spans="1:4" x14ac:dyDescent="0.25">
      <c r="A105" s="17" t="s">
        <v>3</v>
      </c>
      <c r="B105" s="12" t="str">
        <f>[1]ОН!B121</f>
        <v>4242</v>
      </c>
      <c r="C105" s="12" t="str">
        <f>[1]ОН!C121</f>
        <v>3887</v>
      </c>
      <c r="D105" s="16">
        <f t="shared" ref="D105:D112" si="8">IF(B105&gt;0,(C105/B105-1),"***")</f>
        <v>-8.3686940122583708E-2</v>
      </c>
    </row>
    <row r="106" spans="1:4" x14ac:dyDescent="0.25">
      <c r="A106" s="17" t="s">
        <v>4</v>
      </c>
      <c r="B106" s="12" t="str">
        <f>[1]ОН!B122</f>
        <v>5555</v>
      </c>
      <c r="C106" s="12" t="str">
        <f>[1]ОН!C122</f>
        <v>6307</v>
      </c>
      <c r="D106" s="16">
        <f t="shared" si="8"/>
        <v>0.13537353735373547</v>
      </c>
    </row>
    <row r="107" spans="1:4" x14ac:dyDescent="0.25">
      <c r="A107" s="17" t="s">
        <v>5</v>
      </c>
      <c r="B107" s="12" t="str">
        <f>[1]ОН!B123</f>
        <v>8865</v>
      </c>
      <c r="C107" s="12" t="str">
        <f>[1]ОН!C123</f>
        <v>8468</v>
      </c>
      <c r="D107" s="16">
        <f t="shared" si="8"/>
        <v>-4.4782853919909771E-2</v>
      </c>
    </row>
    <row r="108" spans="1:4" x14ac:dyDescent="0.25">
      <c r="A108" s="17" t="s">
        <v>6</v>
      </c>
      <c r="B108" s="12" t="str">
        <f>[1]ОН!B124</f>
        <v>9432</v>
      </c>
      <c r="C108" s="12" t="str">
        <f>[1]ОН!C124</f>
        <v>9078</v>
      </c>
      <c r="D108" s="16">
        <f t="shared" si="8"/>
        <v>-3.7531806615776042E-2</v>
      </c>
    </row>
    <row r="109" spans="1:4" ht="26.25" x14ac:dyDescent="0.25">
      <c r="A109" s="17" t="s">
        <v>7</v>
      </c>
      <c r="B109" s="12" t="str">
        <f>[1]ОН!B126</f>
        <v>2734</v>
      </c>
      <c r="C109" s="12" t="str">
        <f>[1]ОН!C126</f>
        <v>2501</v>
      </c>
      <c r="D109" s="16">
        <f t="shared" si="8"/>
        <v>-8.5223116313094316E-2</v>
      </c>
    </row>
    <row r="110" spans="1:4" x14ac:dyDescent="0.25">
      <c r="A110" s="17" t="s">
        <v>8</v>
      </c>
      <c r="B110" s="12" t="str">
        <f>[1]ОН!B127</f>
        <v>528</v>
      </c>
      <c r="C110" s="12" t="str">
        <f>[1]ОН!C127</f>
        <v>824</v>
      </c>
      <c r="D110" s="16">
        <f t="shared" si="8"/>
        <v>0.56060606060606055</v>
      </c>
    </row>
    <row r="111" spans="1:4" x14ac:dyDescent="0.25">
      <c r="A111" s="17" t="s">
        <v>9</v>
      </c>
      <c r="B111" s="12" t="str">
        <f>[1]ОН!B128</f>
        <v>139</v>
      </c>
      <c r="C111" s="12" t="str">
        <f>[1]ОН!C128</f>
        <v>166</v>
      </c>
      <c r="D111" s="16">
        <f t="shared" si="8"/>
        <v>0.19424460431654667</v>
      </c>
    </row>
    <row r="112" spans="1:4" x14ac:dyDescent="0.25">
      <c r="A112" s="20" t="s">
        <v>10</v>
      </c>
      <c r="B112" s="13" t="str">
        <f>[1]ОН!B129</f>
        <v>133</v>
      </c>
      <c r="C112" s="13" t="str">
        <f>[1]ОН!C129</f>
        <v>158</v>
      </c>
      <c r="D112" s="21">
        <f t="shared" si="8"/>
        <v>0.18796992481203012</v>
      </c>
    </row>
    <row r="114" spans="1:4" ht="15.75" x14ac:dyDescent="0.25">
      <c r="A114" s="29" t="s">
        <v>17</v>
      </c>
      <c r="B114" s="30"/>
      <c r="C114" s="30"/>
      <c r="D114" s="30"/>
    </row>
    <row r="115" spans="1:4" ht="26.25" x14ac:dyDescent="0.25">
      <c r="A115" s="14"/>
      <c r="B115" s="10" t="str">
        <f>'[1]DB-year'!$C$3</f>
        <v>12 мес. 2019 г.</v>
      </c>
      <c r="C115" s="10" t="str">
        <f>'[1]DB-year'!$D$3</f>
        <v>12 мес. 2020 г.</v>
      </c>
      <c r="D115" s="11" t="s">
        <v>1</v>
      </c>
    </row>
    <row r="116" spans="1:4" x14ac:dyDescent="0.25">
      <c r="A116" s="15" t="s">
        <v>2</v>
      </c>
      <c r="B116" s="2" t="str">
        <f>[1]ОН!B134</f>
        <v>7095</v>
      </c>
      <c r="C116" s="2" t="str">
        <f>[1]ОН!C134</f>
        <v>7767</v>
      </c>
      <c r="D116" s="16">
        <f>IF(B116&gt;0,(C116/B116-1),"***")</f>
        <v>9.471458773784347E-2</v>
      </c>
    </row>
    <row r="117" spans="1:4" x14ac:dyDescent="0.25">
      <c r="A117" s="17" t="s">
        <v>3</v>
      </c>
      <c r="B117" s="12" t="str">
        <f>[1]ОН!B135</f>
        <v>512</v>
      </c>
      <c r="C117" s="12" t="str">
        <f>[1]ОН!C135</f>
        <v>543</v>
      </c>
      <c r="D117" s="16">
        <f t="shared" ref="D117:D124" si="9">IF(B117&gt;0,(C117/B117-1),"***")</f>
        <v>6.0546875E-2</v>
      </c>
    </row>
    <row r="118" spans="1:4" x14ac:dyDescent="0.25">
      <c r="A118" s="17" t="s">
        <v>4</v>
      </c>
      <c r="B118" s="12" t="str">
        <f>[1]ОН!B136</f>
        <v>2981</v>
      </c>
      <c r="C118" s="12" t="str">
        <f>[1]ОН!C136</f>
        <v>3194</v>
      </c>
      <c r="D118" s="16">
        <f t="shared" si="9"/>
        <v>7.1452532707145355E-2</v>
      </c>
    </row>
    <row r="119" spans="1:4" x14ac:dyDescent="0.25">
      <c r="A119" s="17" t="s">
        <v>5</v>
      </c>
      <c r="B119" s="12" t="str">
        <f>[1]ОН!B137</f>
        <v>827</v>
      </c>
      <c r="C119" s="12" t="str">
        <f>[1]ОН!C137</f>
        <v>883</v>
      </c>
      <c r="D119" s="16">
        <f t="shared" si="9"/>
        <v>6.7714631197097974E-2</v>
      </c>
    </row>
    <row r="120" spans="1:4" x14ac:dyDescent="0.25">
      <c r="A120" s="17" t="s">
        <v>6</v>
      </c>
      <c r="B120" s="12" t="str">
        <f>[1]ОН!B138</f>
        <v>847</v>
      </c>
      <c r="C120" s="12" t="str">
        <f>[1]ОН!C138</f>
        <v>892</v>
      </c>
      <c r="D120" s="16">
        <f t="shared" si="9"/>
        <v>5.3128689492325964E-2</v>
      </c>
    </row>
    <row r="121" spans="1:4" ht="26.25" x14ac:dyDescent="0.25">
      <c r="A121" s="17" t="s">
        <v>7</v>
      </c>
      <c r="B121" s="12" t="str">
        <f>[1]ОН!B140</f>
        <v>797</v>
      </c>
      <c r="C121" s="12" t="str">
        <f>[1]ОН!C140</f>
        <v>801</v>
      </c>
      <c r="D121" s="16">
        <f t="shared" si="9"/>
        <v>5.0188205771644068E-3</v>
      </c>
    </row>
    <row r="122" spans="1:4" x14ac:dyDescent="0.25">
      <c r="A122" s="17" t="s">
        <v>8</v>
      </c>
      <c r="B122" s="12" t="str">
        <f>[1]ОН!B141</f>
        <v>225</v>
      </c>
      <c r="C122" s="12" t="str">
        <f>[1]ОН!C141</f>
        <v>234</v>
      </c>
      <c r="D122" s="16">
        <f t="shared" si="9"/>
        <v>4.0000000000000036E-2</v>
      </c>
    </row>
    <row r="123" spans="1:4" x14ac:dyDescent="0.25">
      <c r="A123" s="17" t="s">
        <v>9</v>
      </c>
      <c r="B123" s="12" t="str">
        <f>[1]ОН!B142</f>
        <v>47</v>
      </c>
      <c r="C123" s="12" t="str">
        <f>[1]ОН!C142</f>
        <v>43</v>
      </c>
      <c r="D123" s="16">
        <f t="shared" si="9"/>
        <v>-8.5106382978723416E-2</v>
      </c>
    </row>
    <row r="124" spans="1:4" x14ac:dyDescent="0.25">
      <c r="A124" s="20" t="s">
        <v>10</v>
      </c>
      <c r="B124" s="13" t="str">
        <f>[1]ОН!B143</f>
        <v>46</v>
      </c>
      <c r="C124" s="13" t="str">
        <f>[1]ОН!C143</f>
        <v>37</v>
      </c>
      <c r="D124" s="21">
        <f t="shared" si="9"/>
        <v>-0.19565217391304346</v>
      </c>
    </row>
    <row r="127" spans="1:4" ht="15.75" x14ac:dyDescent="0.25">
      <c r="A127" s="29" t="s">
        <v>18</v>
      </c>
      <c r="B127" s="30"/>
      <c r="C127" s="30"/>
      <c r="D127" s="30"/>
    </row>
    <row r="128" spans="1:4" ht="26.25" x14ac:dyDescent="0.25">
      <c r="A128" s="14"/>
      <c r="B128" s="10" t="str">
        <f>'[1]DB-year'!$C$3</f>
        <v>12 мес. 2019 г.</v>
      </c>
      <c r="C128" s="10" t="str">
        <f>'[1]DB-year'!$D$3</f>
        <v>12 мес. 2020 г.</v>
      </c>
      <c r="D128" s="11" t="s">
        <v>1</v>
      </c>
    </row>
    <row r="129" spans="1:4" x14ac:dyDescent="0.25">
      <c r="A129" s="15" t="s">
        <v>2</v>
      </c>
      <c r="B129" s="2" t="str">
        <f>[1]ОН!B149</f>
        <v>7538</v>
      </c>
      <c r="C129" s="2" t="str">
        <f>[1]ОН!C149</f>
        <v>7722</v>
      </c>
      <c r="D129" s="16">
        <f>IF(B129&gt;0,(C129/B129-1),"***")</f>
        <v>2.440965773414705E-2</v>
      </c>
    </row>
    <row r="130" spans="1:4" x14ac:dyDescent="0.25">
      <c r="A130" s="17" t="s">
        <v>3</v>
      </c>
      <c r="B130" s="12" t="str">
        <f>[1]ОН!B150</f>
        <v>334</v>
      </c>
      <c r="C130" s="12" t="str">
        <f>[1]ОН!C150</f>
        <v>280</v>
      </c>
      <c r="D130" s="16">
        <f t="shared" ref="D130:D137" si="10">IF(B130&gt;0,(C130/B130-1),"***")</f>
        <v>-0.16167664670658688</v>
      </c>
    </row>
    <row r="131" spans="1:4" x14ac:dyDescent="0.25">
      <c r="A131" s="17" t="s">
        <v>4</v>
      </c>
      <c r="B131" s="12" t="str">
        <f>[1]ОН!B151</f>
        <v>420</v>
      </c>
      <c r="C131" s="12" t="str">
        <f>[1]ОН!C151</f>
        <v>377</v>
      </c>
      <c r="D131" s="16">
        <f t="shared" si="10"/>
        <v>-0.10238095238095235</v>
      </c>
    </row>
    <row r="132" spans="1:4" x14ac:dyDescent="0.25">
      <c r="A132" s="17" t="s">
        <v>5</v>
      </c>
      <c r="B132" s="12" t="str">
        <f>[1]ОН!B152</f>
        <v>2592</v>
      </c>
      <c r="C132" s="12" t="str">
        <f>[1]ОН!C152</f>
        <v>2842</v>
      </c>
      <c r="D132" s="16">
        <f t="shared" si="10"/>
        <v>9.6450617283950546E-2</v>
      </c>
    </row>
    <row r="133" spans="1:4" x14ac:dyDescent="0.25">
      <c r="A133" s="17" t="s">
        <v>6</v>
      </c>
      <c r="B133" s="12" t="str">
        <f>[1]ОН!B153</f>
        <v>2374</v>
      </c>
      <c r="C133" s="12" t="str">
        <f>[1]ОН!C153</f>
        <v>2704</v>
      </c>
      <c r="D133" s="16">
        <f t="shared" si="10"/>
        <v>0.13900589721988199</v>
      </c>
    </row>
    <row r="134" spans="1:4" ht="26.25" x14ac:dyDescent="0.25">
      <c r="A134" s="17" t="s">
        <v>7</v>
      </c>
      <c r="B134" s="12" t="str">
        <f>[1]ОН!B155</f>
        <v>467</v>
      </c>
      <c r="C134" s="12" t="str">
        <f>[1]ОН!C155</f>
        <v>496</v>
      </c>
      <c r="D134" s="16">
        <f t="shared" si="10"/>
        <v>6.2098501070663836E-2</v>
      </c>
    </row>
    <row r="135" spans="1:4" x14ac:dyDescent="0.25">
      <c r="A135" s="17" t="s">
        <v>8</v>
      </c>
      <c r="B135" s="12" t="str">
        <f>[1]ОН!B156</f>
        <v>212</v>
      </c>
      <c r="C135" s="12" t="str">
        <f>[1]ОН!C156</f>
        <v>230</v>
      </c>
      <c r="D135" s="16">
        <f t="shared" si="10"/>
        <v>8.4905660377358583E-2</v>
      </c>
    </row>
    <row r="136" spans="1:4" x14ac:dyDescent="0.25">
      <c r="A136" s="17" t="s">
        <v>9</v>
      </c>
      <c r="B136" s="12" t="str">
        <f>[1]ОН!B157</f>
        <v>45</v>
      </c>
      <c r="C136" s="12" t="str">
        <f>[1]ОН!C157</f>
        <v>49</v>
      </c>
      <c r="D136" s="16">
        <f t="shared" si="10"/>
        <v>8.8888888888888795E-2</v>
      </c>
    </row>
    <row r="137" spans="1:4" x14ac:dyDescent="0.25">
      <c r="A137" s="20" t="s">
        <v>10</v>
      </c>
      <c r="B137" s="13" t="str">
        <f>[1]ОН!B158</f>
        <v>30</v>
      </c>
      <c r="C137" s="13" t="str">
        <f>[1]ОН!C158</f>
        <v>40</v>
      </c>
      <c r="D137" s="21">
        <f t="shared" si="10"/>
        <v>0.33333333333333326</v>
      </c>
    </row>
    <row r="139" spans="1:4" ht="15.75" x14ac:dyDescent="0.25">
      <c r="A139" s="29" t="s">
        <v>36</v>
      </c>
      <c r="B139" s="30"/>
      <c r="C139" s="30"/>
      <c r="D139" s="30"/>
    </row>
    <row r="140" spans="1:4" ht="26.25" x14ac:dyDescent="0.25">
      <c r="A140" s="14"/>
      <c r="B140" s="10" t="str">
        <f>'[1]DB-year'!$C$3</f>
        <v>12 мес. 2019 г.</v>
      </c>
      <c r="C140" s="10" t="str">
        <f>'[1]DB-year'!$D$3</f>
        <v>12 мес. 2020 г.</v>
      </c>
      <c r="D140" s="11" t="s">
        <v>1</v>
      </c>
    </row>
    <row r="141" spans="1:4" x14ac:dyDescent="0.25">
      <c r="A141" s="15" t="s">
        <v>2</v>
      </c>
      <c r="B141" s="2" t="str">
        <f>[1]ОН!B163</f>
        <v>384</v>
      </c>
      <c r="C141" s="2" t="str">
        <f>[1]ОН!C163</f>
        <v>386</v>
      </c>
      <c r="D141" s="16">
        <f>IF(B141&gt;0,(C141/B141-1),"***")</f>
        <v>5.2083333333332593E-3</v>
      </c>
    </row>
    <row r="142" spans="1:4" x14ac:dyDescent="0.25">
      <c r="A142" s="17" t="s">
        <v>3</v>
      </c>
      <c r="B142" s="12" t="str">
        <f>[1]ОН!B164</f>
        <v>28</v>
      </c>
      <c r="C142" s="12" t="str">
        <f>[1]ОН!C164</f>
        <v>29</v>
      </c>
      <c r="D142" s="16">
        <f t="shared" ref="D142:D145" si="11">IF(B142&gt;0,(C142/B142-1),"***")</f>
        <v>3.5714285714285809E-2</v>
      </c>
    </row>
    <row r="143" spans="1:4" x14ac:dyDescent="0.25">
      <c r="A143" s="17" t="s">
        <v>4</v>
      </c>
      <c r="B143" s="12" t="str">
        <f>[1]ОН!B165</f>
        <v>4</v>
      </c>
      <c r="C143" s="12" t="str">
        <f>[1]ОН!C165</f>
        <v>2</v>
      </c>
      <c r="D143" s="16">
        <f t="shared" si="11"/>
        <v>-0.5</v>
      </c>
    </row>
    <row r="144" spans="1:4" x14ac:dyDescent="0.25">
      <c r="A144" s="17" t="s">
        <v>5</v>
      </c>
      <c r="B144" s="12" t="str">
        <f>[1]ОН!B166</f>
        <v>100</v>
      </c>
      <c r="C144" s="12" t="str">
        <f>[1]ОН!C166</f>
        <v>100</v>
      </c>
      <c r="D144" s="16">
        <f t="shared" si="11"/>
        <v>0</v>
      </c>
    </row>
    <row r="145" spans="1:4" x14ac:dyDescent="0.25">
      <c r="A145" s="17" t="s">
        <v>6</v>
      </c>
      <c r="B145" s="12" t="str">
        <f>[1]ОН!B167</f>
        <v>86</v>
      </c>
      <c r="C145" s="12" t="str">
        <f>[1]ОН!C167</f>
        <v>59</v>
      </c>
      <c r="D145" s="16">
        <f t="shared" si="11"/>
        <v>-0.31395348837209303</v>
      </c>
    </row>
    <row r="146" spans="1:4" ht="26.25" x14ac:dyDescent="0.25">
      <c r="A146" s="17" t="s">
        <v>7</v>
      </c>
      <c r="B146" s="12" t="str">
        <f>[1]ОН!B169</f>
        <v>81</v>
      </c>
      <c r="C146" s="12" t="str">
        <f>[1]ОН!C169</f>
        <v>96</v>
      </c>
      <c r="D146" s="16">
        <f t="shared" ref="D146:D149" si="12">IF(B146&gt;0,(C146/B146-1),"***")</f>
        <v>0.18518518518518512</v>
      </c>
    </row>
    <row r="147" spans="1:4" x14ac:dyDescent="0.25">
      <c r="A147" s="17" t="s">
        <v>8</v>
      </c>
      <c r="B147" s="12" t="str">
        <f>[1]ОН!B170</f>
        <v>34</v>
      </c>
      <c r="C147" s="12" t="str">
        <f>[1]ОН!C170</f>
        <v>24</v>
      </c>
      <c r="D147" s="16">
        <f t="shared" si="12"/>
        <v>-0.29411764705882348</v>
      </c>
    </row>
    <row r="148" spans="1:4" x14ac:dyDescent="0.25">
      <c r="A148" s="17" t="s">
        <v>9</v>
      </c>
      <c r="B148" s="12" t="str">
        <f>[1]ОН!B171</f>
        <v>8</v>
      </c>
      <c r="C148" s="12" t="str">
        <f>[1]ОН!C171</f>
        <v>3</v>
      </c>
      <c r="D148" s="16">
        <f t="shared" si="12"/>
        <v>-0.625</v>
      </c>
    </row>
    <row r="149" spans="1:4" x14ac:dyDescent="0.25">
      <c r="A149" s="20" t="s">
        <v>10</v>
      </c>
      <c r="B149" s="13" t="str">
        <f>[1]ОН!B172</f>
        <v>6</v>
      </c>
      <c r="C149" s="13" t="str">
        <f>[1]ОН!C172</f>
        <v>1</v>
      </c>
      <c r="D149" s="21">
        <f t="shared" si="12"/>
        <v>-0.83333333333333337</v>
      </c>
    </row>
  </sheetData>
  <mergeCells count="12">
    <mergeCell ref="A2:D2"/>
    <mergeCell ref="A14:D14"/>
    <mergeCell ref="A27:D27"/>
    <mergeCell ref="A39:D39"/>
    <mergeCell ref="A114:D114"/>
    <mergeCell ref="A127:D127"/>
    <mergeCell ref="A139:D139"/>
    <mergeCell ref="A52:D52"/>
    <mergeCell ref="A64:D64"/>
    <mergeCell ref="A77:D77"/>
    <mergeCell ref="A89:D89"/>
    <mergeCell ref="A102:D102"/>
  </mergeCells>
  <pageMargins left="0.7" right="0.7" top="0.75" bottom="0.75" header="0.3" footer="0.3"/>
  <pageSetup paperSize="9" scale="94" orientation="portrait" r:id="rId1"/>
  <rowBreaks count="3" manualBreakCount="3">
    <brk id="38" max="16383" man="1"/>
    <brk id="75" max="16383" man="1"/>
    <brk id="11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2"/>
  <sheetViews>
    <sheetView zoomScaleNormal="100" zoomScaleSheetLayoutView="100" workbookViewId="0">
      <selection activeCell="B22" sqref="B22"/>
    </sheetView>
  </sheetViews>
  <sheetFormatPr defaultRowHeight="15" x14ac:dyDescent="0.25"/>
  <cols>
    <col min="1" max="1" width="41.5703125" bestFit="1" customWidth="1"/>
    <col min="2" max="4" width="8.85546875" customWidth="1"/>
    <col min="5" max="5" width="18.85546875" customWidth="1"/>
    <col min="6" max="6" width="16.42578125" customWidth="1"/>
  </cols>
  <sheetData>
    <row r="1" spans="1:5" ht="15.75" x14ac:dyDescent="0.25">
      <c r="A1" s="29" t="s">
        <v>33</v>
      </c>
      <c r="B1" s="30"/>
      <c r="C1" s="30"/>
      <c r="D1" s="30"/>
    </row>
    <row r="2" spans="1:5" x14ac:dyDescent="0.25">
      <c r="B2" s="5"/>
      <c r="C2" s="5"/>
      <c r="D2" s="5"/>
    </row>
    <row r="3" spans="1:5" ht="26.25" x14ac:dyDescent="0.25">
      <c r="A3" s="14"/>
      <c r="B3" s="10" t="str">
        <f>'[1]DB-year'!C3</f>
        <v>12 мес. 2019 г.</v>
      </c>
      <c r="C3" s="10" t="str">
        <f>'[1]DB-year'!D3</f>
        <v>12 мес. 2020 г.</v>
      </c>
      <c r="D3" s="11" t="s">
        <v>1</v>
      </c>
      <c r="E3" s="6"/>
    </row>
    <row r="4" spans="1:5" x14ac:dyDescent="0.25">
      <c r="A4" s="15" t="s">
        <v>2</v>
      </c>
      <c r="B4" s="2" t="str">
        <f>[1]НЛ!B4</f>
        <v>8347</v>
      </c>
      <c r="C4" s="2" t="str">
        <f>[1]НЛ!C4</f>
        <v>9599</v>
      </c>
      <c r="D4" s="16">
        <f>IF(B4&gt;0,(C4/B4-1),"***")</f>
        <v>0.14999400982388877</v>
      </c>
      <c r="E4" s="6"/>
    </row>
    <row r="5" spans="1:5" x14ac:dyDescent="0.25">
      <c r="A5" s="17" t="s">
        <v>3</v>
      </c>
      <c r="B5" s="2" t="str">
        <f>[1]НЛ!B5</f>
        <v>1261</v>
      </c>
      <c r="C5" s="2" t="str">
        <f>[1]НЛ!C5</f>
        <v>1296</v>
      </c>
      <c r="D5" s="16">
        <f t="shared" ref="D5:D12" si="0">IF(B5&gt;0,(C5/B5-1),"***")</f>
        <v>2.7755749405233843E-2</v>
      </c>
      <c r="E5" s="7"/>
    </row>
    <row r="6" spans="1:5" x14ac:dyDescent="0.25">
      <c r="A6" s="17" t="s">
        <v>4</v>
      </c>
      <c r="B6" s="2" t="str">
        <f>[1]НЛ!B6</f>
        <v>1045</v>
      </c>
      <c r="C6" s="2" t="str">
        <f>[1]НЛ!C6</f>
        <v>1387</v>
      </c>
      <c r="D6" s="16">
        <f t="shared" si="0"/>
        <v>0.32727272727272738</v>
      </c>
      <c r="E6" s="8"/>
    </row>
    <row r="7" spans="1:5" x14ac:dyDescent="0.25">
      <c r="A7" s="17" t="s">
        <v>5</v>
      </c>
      <c r="B7" s="2" t="str">
        <f>[1]НЛ!B7</f>
        <v>1998</v>
      </c>
      <c r="C7" s="2" t="str">
        <f>[1]НЛ!C7</f>
        <v>2255</v>
      </c>
      <c r="D7" s="16">
        <f t="shared" si="0"/>
        <v>0.12862862862862867</v>
      </c>
      <c r="E7" s="8"/>
    </row>
    <row r="8" spans="1:5" x14ac:dyDescent="0.25">
      <c r="A8" s="17" t="s">
        <v>6</v>
      </c>
      <c r="B8" s="2" t="str">
        <f>[1]НЛ!B8</f>
        <v>2409</v>
      </c>
      <c r="C8" s="2" t="str">
        <f>[1]НЛ!C8</f>
        <v>2672</v>
      </c>
      <c r="D8" s="16">
        <f t="shared" si="0"/>
        <v>0.10917393109173923</v>
      </c>
      <c r="E8" s="8"/>
    </row>
    <row r="9" spans="1:5" ht="26.25" x14ac:dyDescent="0.25">
      <c r="A9" s="17" t="s">
        <v>7</v>
      </c>
      <c r="B9" s="2" t="str">
        <f>[1]НЛ!B10</f>
        <v>274</v>
      </c>
      <c r="C9" s="2" t="str">
        <f>[1]НЛ!C10</f>
        <v>320</v>
      </c>
      <c r="D9" s="16">
        <f t="shared" si="0"/>
        <v>0.16788321167883202</v>
      </c>
      <c r="E9" s="3"/>
    </row>
    <row r="10" spans="1:5" x14ac:dyDescent="0.25">
      <c r="A10" s="17" t="s">
        <v>8</v>
      </c>
      <c r="B10" s="2" t="str">
        <f>[1]НЛ!B11</f>
        <v>162</v>
      </c>
      <c r="C10" s="2" t="str">
        <f>[1]НЛ!C11</f>
        <v>193</v>
      </c>
      <c r="D10" s="16">
        <f t="shared" si="0"/>
        <v>0.19135802469135799</v>
      </c>
      <c r="E10" s="3"/>
    </row>
    <row r="11" spans="1:5" x14ac:dyDescent="0.25">
      <c r="A11" s="17" t="s">
        <v>9</v>
      </c>
      <c r="B11" s="2" t="str">
        <f>[1]НЛ!B12</f>
        <v>42</v>
      </c>
      <c r="C11" s="2" t="str">
        <f>[1]НЛ!C12</f>
        <v>47</v>
      </c>
      <c r="D11" s="16">
        <f t="shared" si="0"/>
        <v>0.11904761904761907</v>
      </c>
    </row>
    <row r="12" spans="1:5" x14ac:dyDescent="0.25">
      <c r="A12" s="20" t="s">
        <v>10</v>
      </c>
      <c r="B12" s="2" t="str">
        <f>[1]НЛ!B13</f>
        <v>38</v>
      </c>
      <c r="C12" s="2" t="str">
        <f>[1]НЛ!C13</f>
        <v>46</v>
      </c>
      <c r="D12" s="21">
        <f t="shared" si="0"/>
        <v>0.21052631578947367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9"/>
  <sheetViews>
    <sheetView view="pageBreakPreview" zoomScale="60" zoomScaleNormal="100" workbookViewId="0">
      <selection activeCell="G20" sqref="G20"/>
    </sheetView>
  </sheetViews>
  <sheetFormatPr defaultRowHeight="15" x14ac:dyDescent="0.25"/>
  <cols>
    <col min="1" max="1" width="5.28515625" customWidth="1"/>
    <col min="2" max="2" width="55.28515625" customWidth="1"/>
    <col min="5" max="5" width="9.140625" style="4"/>
  </cols>
  <sheetData>
    <row r="1" spans="1:5" ht="35.25" customHeight="1" x14ac:dyDescent="0.25">
      <c r="A1" s="31" t="s">
        <v>19</v>
      </c>
      <c r="B1" s="31"/>
      <c r="C1" s="31"/>
      <c r="D1" s="31"/>
      <c r="E1" s="31"/>
    </row>
    <row r="2" spans="1:5" ht="26.25" x14ac:dyDescent="0.25">
      <c r="A2" s="36"/>
      <c r="B2" s="37"/>
      <c r="C2" s="9" t="str">
        <f>'[1]DB-year'!$C$3</f>
        <v>12 мес. 2019 г.</v>
      </c>
      <c r="D2" s="10" t="str">
        <f>'[1]DB-year'!$D$3</f>
        <v>12 мес. 2020 г.</v>
      </c>
      <c r="E2" s="11" t="s">
        <v>1</v>
      </c>
    </row>
    <row r="3" spans="1:5" ht="15" customHeight="1" x14ac:dyDescent="0.25">
      <c r="A3" s="33" t="s">
        <v>20</v>
      </c>
      <c r="B3" s="33"/>
      <c r="C3" s="22" t="str">
        <f>'[1]НСиД (2)'!C3</f>
        <v>326</v>
      </c>
      <c r="D3" s="22" t="str">
        <f>'[1]НСиД (2)'!D3</f>
        <v>192</v>
      </c>
      <c r="E3" s="23">
        <f t="shared" ref="E3:E20" si="0">IF(C3&gt;0,(D3/(C3/100)-100),"***")</f>
        <v>-41.104294478527606</v>
      </c>
    </row>
    <row r="4" spans="1:5" x14ac:dyDescent="0.25">
      <c r="A4" s="35" t="s">
        <v>10</v>
      </c>
      <c r="B4" s="35"/>
      <c r="C4" s="22">
        <f>'[1]НСиД (2)'!C4</f>
        <v>40506</v>
      </c>
      <c r="D4" s="22">
        <f>'[1]НСиД (2)'!D4</f>
        <v>40105</v>
      </c>
      <c r="E4" s="24">
        <f t="shared" si="0"/>
        <v>-0.98997679356145341</v>
      </c>
    </row>
    <row r="5" spans="1:5" x14ac:dyDescent="0.25">
      <c r="A5" s="34" t="s">
        <v>21</v>
      </c>
      <c r="B5" s="25" t="s">
        <v>22</v>
      </c>
      <c r="C5" s="26" t="str">
        <f>'[1]НСиД (2)'!C6</f>
        <v>11</v>
      </c>
      <c r="D5" s="26" t="str">
        <f>'[1]НСиД (2)'!D6</f>
        <v>4</v>
      </c>
      <c r="E5" s="24">
        <f t="shared" si="0"/>
        <v>-63.636363636363633</v>
      </c>
    </row>
    <row r="6" spans="1:5" x14ac:dyDescent="0.25">
      <c r="A6" s="34"/>
      <c r="B6" s="25" t="s">
        <v>23</v>
      </c>
      <c r="C6" s="26" t="str">
        <f>'[1]НСиД (2)'!C7</f>
        <v>65</v>
      </c>
      <c r="D6" s="26" t="str">
        <f>'[1]НСиД (2)'!D7</f>
        <v>25</v>
      </c>
      <c r="E6" s="24">
        <f t="shared" si="0"/>
        <v>-61.53846153846154</v>
      </c>
    </row>
    <row r="7" spans="1:5" x14ac:dyDescent="0.25">
      <c r="A7" s="34"/>
      <c r="B7" s="25" t="s">
        <v>24</v>
      </c>
      <c r="C7" s="26" t="str">
        <f>'[1]НСиД (2)'!C8</f>
        <v>245</v>
      </c>
      <c r="D7" s="26" t="str">
        <f>'[1]НСиД (2)'!D8</f>
        <v>154</v>
      </c>
      <c r="E7" s="24">
        <f t="shared" si="0"/>
        <v>-37.142857142857146</v>
      </c>
    </row>
    <row r="8" spans="1:5" x14ac:dyDescent="0.25">
      <c r="A8" s="33" t="s">
        <v>25</v>
      </c>
      <c r="B8" s="33"/>
      <c r="C8" s="22" t="str">
        <f>'[1]НСиД (2)'!C9</f>
        <v>38728</v>
      </c>
      <c r="D8" s="22" t="str">
        <f>'[1]НСиД (2)'!D9</f>
        <v>35641</v>
      </c>
      <c r="E8" s="23">
        <f t="shared" si="0"/>
        <v>-7.9709770708531238</v>
      </c>
    </row>
    <row r="9" spans="1:5" ht="27" customHeight="1" x14ac:dyDescent="0.25">
      <c r="A9" s="35" t="s">
        <v>26</v>
      </c>
      <c r="B9" s="35"/>
      <c r="C9" s="27" t="str">
        <f>'[1]НСиД (2)'!C17</f>
        <v>3293</v>
      </c>
      <c r="D9" s="27" t="str">
        <f>'[1]НСиД (2)'!D17</f>
        <v>3199</v>
      </c>
      <c r="E9" s="24">
        <f t="shared" si="0"/>
        <v>-2.8545399331916173</v>
      </c>
    </row>
    <row r="10" spans="1:5" x14ac:dyDescent="0.25">
      <c r="A10" s="34" t="s">
        <v>21</v>
      </c>
      <c r="B10" s="25" t="s">
        <v>22</v>
      </c>
      <c r="C10" s="26" t="str">
        <f>'[1]НСиД (2)'!C19</f>
        <v>4</v>
      </c>
      <c r="D10" s="26" t="str">
        <f>'[1]НСиД (2)'!D19</f>
        <v>0</v>
      </c>
      <c r="E10" s="24">
        <f t="shared" si="0"/>
        <v>-100</v>
      </c>
    </row>
    <row r="11" spans="1:5" x14ac:dyDescent="0.25">
      <c r="A11" s="34"/>
      <c r="B11" s="25" t="s">
        <v>23</v>
      </c>
      <c r="C11" s="26" t="str">
        <f>'[1]НСиД (2)'!C20</f>
        <v>87</v>
      </c>
      <c r="D11" s="26" t="str">
        <f>'[1]НСиД (2)'!D20</f>
        <v>84</v>
      </c>
      <c r="E11" s="24">
        <f t="shared" si="0"/>
        <v>-3.448275862068968</v>
      </c>
    </row>
    <row r="12" spans="1:5" x14ac:dyDescent="0.25">
      <c r="A12" s="34"/>
      <c r="B12" s="25" t="s">
        <v>24</v>
      </c>
      <c r="C12" s="26" t="str">
        <f>'[1]НСиД (2)'!C21</f>
        <v>3179</v>
      </c>
      <c r="D12" s="26" t="str">
        <f>'[1]НСиД (2)'!D21</f>
        <v>3099</v>
      </c>
      <c r="E12" s="24">
        <f t="shared" si="0"/>
        <v>-2.5165146272412642</v>
      </c>
    </row>
    <row r="13" spans="1:5" ht="40.5" customHeight="1" x14ac:dyDescent="0.25">
      <c r="A13" s="33" t="s">
        <v>27</v>
      </c>
      <c r="B13" s="33"/>
      <c r="C13" s="22" t="str">
        <f>'[1]НСиД (2)'!C22</f>
        <v>315</v>
      </c>
      <c r="D13" s="22" t="str">
        <f>'[1]НСиД (2)'!D22</f>
        <v>247</v>
      </c>
      <c r="E13" s="23">
        <f t="shared" si="0"/>
        <v>-21.587301587301582</v>
      </c>
    </row>
    <row r="14" spans="1:5" x14ac:dyDescent="0.25">
      <c r="A14" s="34" t="s">
        <v>21</v>
      </c>
      <c r="B14" s="25" t="s">
        <v>22</v>
      </c>
      <c r="C14" s="26" t="str">
        <f>'[1]НСиД (2)'!C26</f>
        <v>27</v>
      </c>
      <c r="D14" s="26" t="str">
        <f>'[1]НСиД (2)'!D26</f>
        <v>25</v>
      </c>
      <c r="E14" s="24">
        <f t="shared" si="0"/>
        <v>-7.407407407407419</v>
      </c>
    </row>
    <row r="15" spans="1:5" x14ac:dyDescent="0.25">
      <c r="A15" s="34"/>
      <c r="B15" s="25" t="s">
        <v>23</v>
      </c>
      <c r="C15" s="26" t="str">
        <f>'[1]НСиД (2)'!C28</f>
        <v>88</v>
      </c>
      <c r="D15" s="26" t="str">
        <f>'[1]НСиД (2)'!D28</f>
        <v>56</v>
      </c>
      <c r="E15" s="24">
        <f t="shared" si="0"/>
        <v>-36.363636363636367</v>
      </c>
    </row>
    <row r="16" spans="1:5" x14ac:dyDescent="0.25">
      <c r="A16" s="34"/>
      <c r="B16" s="25" t="s">
        <v>24</v>
      </c>
      <c r="C16" s="26" t="str">
        <f>'[1]НСиД (2)'!C30</f>
        <v>200</v>
      </c>
      <c r="D16" s="26" t="str">
        <f>'[1]НСиД (2)'!D30</f>
        <v>165</v>
      </c>
      <c r="E16" s="24">
        <f t="shared" si="0"/>
        <v>-17.5</v>
      </c>
    </row>
    <row r="17" spans="1:5" ht="26.25" customHeight="1" x14ac:dyDescent="0.25">
      <c r="A17" s="33" t="s">
        <v>28</v>
      </c>
      <c r="B17" s="33"/>
      <c r="C17" s="22" t="str">
        <f>'[1]НСиД (2)'!C34</f>
        <v>6453</v>
      </c>
      <c r="D17" s="22" t="str">
        <f>'[1]НСиД (2)'!D34</f>
        <v>6349</v>
      </c>
      <c r="E17" s="23">
        <f t="shared" si="0"/>
        <v>-1.6116534944986824</v>
      </c>
    </row>
    <row r="18" spans="1:5" x14ac:dyDescent="0.25">
      <c r="A18" s="34" t="s">
        <v>21</v>
      </c>
      <c r="B18" s="25" t="s">
        <v>22</v>
      </c>
      <c r="C18" s="28" t="str">
        <f>'[1]НСиД (2)'!$C$38</f>
        <v>19</v>
      </c>
      <c r="D18" s="26" t="str">
        <f>'[1]НСиД (2)'!$D$38</f>
        <v>21</v>
      </c>
      <c r="E18" s="24">
        <f t="shared" si="0"/>
        <v>10.526315789473685</v>
      </c>
    </row>
    <row r="19" spans="1:5" x14ac:dyDescent="0.25">
      <c r="A19" s="34"/>
      <c r="B19" s="25" t="s">
        <v>23</v>
      </c>
      <c r="C19" s="28" t="str">
        <f>'[1]НСиД (2)'!$C$40</f>
        <v>3583</v>
      </c>
      <c r="D19" s="26" t="str">
        <f>'[1]НСиД (2)'!$D$40</f>
        <v>3667</v>
      </c>
      <c r="E19" s="24">
        <f t="shared" si="0"/>
        <v>2.3444041306168089</v>
      </c>
    </row>
    <row r="20" spans="1:5" x14ac:dyDescent="0.25">
      <c r="A20" s="34"/>
      <c r="B20" s="25" t="s">
        <v>24</v>
      </c>
      <c r="C20" s="28" t="str">
        <f>'[1]НСиД (2)'!$C$42</f>
        <v>2824</v>
      </c>
      <c r="D20" s="26" t="str">
        <f>'[1]НСиД (2)'!$D$42</f>
        <v>2631</v>
      </c>
      <c r="E20" s="24">
        <f t="shared" si="0"/>
        <v>-6.8342776203965911</v>
      </c>
    </row>
    <row r="21" spans="1:5" ht="40.5" customHeight="1" x14ac:dyDescent="0.25">
      <c r="A21" s="33" t="s">
        <v>29</v>
      </c>
      <c r="B21" s="33"/>
      <c r="C21" s="22" t="str">
        <f>'[1]НСиД (2)'!C47</f>
        <v>13424</v>
      </c>
      <c r="D21" s="22" t="str">
        <f>'[1]НСиД (2)'!D47</f>
        <v>14447</v>
      </c>
      <c r="E21" s="23">
        <f t="shared" ref="E21:E29" si="1">IF(C21&gt;0,(D21/(C21/100)-100),"***")</f>
        <v>7.6206793802145398</v>
      </c>
    </row>
    <row r="22" spans="1:5" x14ac:dyDescent="0.25">
      <c r="A22" s="34" t="s">
        <v>21</v>
      </c>
      <c r="B22" s="25" t="s">
        <v>22</v>
      </c>
      <c r="C22" s="26" t="str">
        <f>'[1]НСиД (2)'!C48</f>
        <v>836</v>
      </c>
      <c r="D22" s="26" t="str">
        <f>'[1]НСиД (2)'!D48</f>
        <v>670</v>
      </c>
      <c r="E22" s="24">
        <f t="shared" si="1"/>
        <v>-19.856459330143537</v>
      </c>
    </row>
    <row r="23" spans="1:5" x14ac:dyDescent="0.25">
      <c r="A23" s="34"/>
      <c r="B23" s="25" t="s">
        <v>23</v>
      </c>
      <c r="C23" s="26" t="str">
        <f>'[1]НСиД (2)'!C49</f>
        <v>7013</v>
      </c>
      <c r="D23" s="26" t="str">
        <f>'[1]НСиД (2)'!D49</f>
        <v>7495</v>
      </c>
      <c r="E23" s="24">
        <f t="shared" si="1"/>
        <v>6.8729502352773437</v>
      </c>
    </row>
    <row r="24" spans="1:5" x14ac:dyDescent="0.25">
      <c r="A24" s="34"/>
      <c r="B24" s="25" t="s">
        <v>24</v>
      </c>
      <c r="C24" s="26" t="str">
        <f>'[1]НСиД (2)'!C50</f>
        <v>5488</v>
      </c>
      <c r="D24" s="26" t="str">
        <f>'[1]НСиД (2)'!D50</f>
        <v>6223</v>
      </c>
      <c r="E24" s="24">
        <f t="shared" si="1"/>
        <v>13.392857142857139</v>
      </c>
    </row>
    <row r="25" spans="1:5" ht="40.5" customHeight="1" x14ac:dyDescent="0.25">
      <c r="A25" s="33" t="s">
        <v>34</v>
      </c>
      <c r="B25" s="33"/>
      <c r="C25" s="22" t="str">
        <f>'[1]НСиД (2)'!C55</f>
        <v>6204</v>
      </c>
      <c r="D25" s="22" t="str">
        <f>'[1]НСиД (2)'!D55</f>
        <v>6654</v>
      </c>
      <c r="E25" s="23">
        <f t="shared" si="1"/>
        <v>7.2533849129593762</v>
      </c>
    </row>
    <row r="26" spans="1:5" x14ac:dyDescent="0.25">
      <c r="A26" s="34" t="s">
        <v>21</v>
      </c>
      <c r="B26" s="25" t="s">
        <v>22</v>
      </c>
      <c r="C26" s="26" t="str">
        <f>'[1]НСиД (2)'!C56</f>
        <v>555</v>
      </c>
      <c r="D26" s="26" t="str">
        <f>'[1]НСиД (2)'!D56</f>
        <v>528</v>
      </c>
      <c r="E26" s="24">
        <f t="shared" si="1"/>
        <v>-4.864864864864856</v>
      </c>
    </row>
    <row r="27" spans="1:5" x14ac:dyDescent="0.25">
      <c r="A27" s="34"/>
      <c r="B27" s="25" t="s">
        <v>23</v>
      </c>
      <c r="C27" s="26" t="str">
        <f>'[1]НСиД (2)'!C57</f>
        <v>2388</v>
      </c>
      <c r="D27" s="26" t="str">
        <f>'[1]НСиД (2)'!D57</f>
        <v>2517</v>
      </c>
      <c r="E27" s="24">
        <f t="shared" si="1"/>
        <v>5.4020100502512634</v>
      </c>
    </row>
    <row r="28" spans="1:5" x14ac:dyDescent="0.25">
      <c r="A28" s="34"/>
      <c r="B28" s="25" t="s">
        <v>24</v>
      </c>
      <c r="C28" s="26" t="str">
        <f>'[1]НСиД (2)'!C58</f>
        <v>3195</v>
      </c>
      <c r="D28" s="26" t="str">
        <f>'[1]НСиД (2)'!D58</f>
        <v>3560</v>
      </c>
      <c r="E28" s="24">
        <f t="shared" si="1"/>
        <v>11.424100156494532</v>
      </c>
    </row>
    <row r="29" spans="1:5" x14ac:dyDescent="0.25">
      <c r="A29" s="33" t="s">
        <v>35</v>
      </c>
      <c r="B29" s="33"/>
      <c r="C29" s="22" t="str">
        <f>'[1]НСиД (2)'!$C$59</f>
        <v>6178</v>
      </c>
      <c r="D29" s="22" t="str">
        <f>'[1]НСиД (2)'!$D$59</f>
        <v>6682</v>
      </c>
      <c r="E29" s="23">
        <f t="shared" si="1"/>
        <v>8.1579799287795396</v>
      </c>
    </row>
    <row r="30" spans="1:5" x14ac:dyDescent="0.25">
      <c r="A30" s="34" t="s">
        <v>21</v>
      </c>
      <c r="B30" s="25" t="s">
        <v>22</v>
      </c>
      <c r="C30" s="26" t="str">
        <f>'[1]НСиД (2)'!$C$61</f>
        <v>558</v>
      </c>
      <c r="D30" s="26" t="str">
        <f>'[1]НСиД (2)'!$D$61</f>
        <v>530</v>
      </c>
      <c r="E30" s="24">
        <f t="shared" ref="E30:E38" si="2">IF(C30&gt;0,(D30/(C30/100)-100),"***")</f>
        <v>-5.0179211469534124</v>
      </c>
    </row>
    <row r="31" spans="1:5" x14ac:dyDescent="0.25">
      <c r="A31" s="34"/>
      <c r="B31" s="25" t="s">
        <v>23</v>
      </c>
      <c r="C31" s="26" t="str">
        <f>'[1]НСиД (2)'!$C$63</f>
        <v>2380</v>
      </c>
      <c r="D31" s="26" t="str">
        <f>'[1]НСиД (2)'!$D$63</f>
        <v>2525</v>
      </c>
      <c r="E31" s="24">
        <f t="shared" si="2"/>
        <v>6.0924369747899192</v>
      </c>
    </row>
    <row r="32" spans="1:5" x14ac:dyDescent="0.25">
      <c r="A32" s="34"/>
      <c r="B32" s="25" t="s">
        <v>24</v>
      </c>
      <c r="C32" s="26" t="str">
        <f>'[1]НСиД (2)'!$C$65</f>
        <v>3174</v>
      </c>
      <c r="D32" s="26" t="str">
        <f>'[1]НСиД (2)'!$D$65</f>
        <v>3578</v>
      </c>
      <c r="E32" s="24">
        <f t="shared" si="2"/>
        <v>12.728418399495908</v>
      </c>
    </row>
    <row r="33" spans="1:5" ht="40.5" customHeight="1" x14ac:dyDescent="0.25">
      <c r="A33" s="33" t="s">
        <v>30</v>
      </c>
      <c r="B33" s="33"/>
      <c r="C33" s="22" t="str">
        <f>'[1]НСиД (2)'!$C$67</f>
        <v>54</v>
      </c>
      <c r="D33" s="22" t="str">
        <f>'[1]НСиД (2)'!$D$67</f>
        <v>62</v>
      </c>
      <c r="E33" s="23">
        <f t="shared" si="2"/>
        <v>14.81481481481481</v>
      </c>
    </row>
    <row r="34" spans="1:5" ht="40.5" customHeight="1" x14ac:dyDescent="0.25">
      <c r="A34" s="33" t="s">
        <v>31</v>
      </c>
      <c r="B34" s="33"/>
      <c r="C34" s="22" t="str">
        <f>'[1]НСиД (2)'!$C$68</f>
        <v>50</v>
      </c>
      <c r="D34" s="22" t="str">
        <f>'[1]НСиД (2)'!$D$68</f>
        <v>55</v>
      </c>
      <c r="E34" s="23">
        <f t="shared" si="2"/>
        <v>10</v>
      </c>
    </row>
    <row r="35" spans="1:5" x14ac:dyDescent="0.25">
      <c r="A35" s="33" t="s">
        <v>32</v>
      </c>
      <c r="B35" s="33"/>
      <c r="C35" s="22" t="str">
        <f>'[1]НСиД (2)'!C70</f>
        <v>1191</v>
      </c>
      <c r="D35" s="22" t="str">
        <f>'[1]НСиД (2)'!D70</f>
        <v>1191</v>
      </c>
      <c r="E35" s="23">
        <f t="shared" si="2"/>
        <v>0</v>
      </c>
    </row>
    <row r="36" spans="1:5" x14ac:dyDescent="0.25">
      <c r="A36" s="34" t="s">
        <v>21</v>
      </c>
      <c r="B36" s="25" t="s">
        <v>22</v>
      </c>
      <c r="C36" s="26" t="str">
        <f>'[1]НСиД (2)'!C71</f>
        <v>149</v>
      </c>
      <c r="D36" s="26" t="str">
        <f>'[1]НСиД (2)'!D71</f>
        <v>117</v>
      </c>
      <c r="E36" s="24">
        <f t="shared" si="2"/>
        <v>-21.476510067114091</v>
      </c>
    </row>
    <row r="37" spans="1:5" x14ac:dyDescent="0.25">
      <c r="A37" s="34"/>
      <c r="B37" s="25" t="s">
        <v>23</v>
      </c>
      <c r="C37" s="26" t="str">
        <f>'[1]НСиД (2)'!C72</f>
        <v>200</v>
      </c>
      <c r="D37" s="26" t="str">
        <f>'[1]НСиД (2)'!D72</f>
        <v>225</v>
      </c>
      <c r="E37" s="24">
        <f t="shared" si="2"/>
        <v>12.5</v>
      </c>
    </row>
    <row r="38" spans="1:5" x14ac:dyDescent="0.25">
      <c r="A38" s="34"/>
      <c r="B38" s="25" t="s">
        <v>24</v>
      </c>
      <c r="C38" s="26" t="str">
        <f>'[1]НСиД (2)'!C73</f>
        <v>807</v>
      </c>
      <c r="D38" s="26" t="str">
        <f>'[1]НСиД (2)'!D73</f>
        <v>822</v>
      </c>
      <c r="E38" s="24">
        <f t="shared" si="2"/>
        <v>1.8587360594795541</v>
      </c>
    </row>
    <row r="39" spans="1:5" ht="40.5" customHeight="1" x14ac:dyDescent="0.25"/>
  </sheetData>
  <mergeCells count="22">
    <mergeCell ref="A34:B34"/>
    <mergeCell ref="A35:B35"/>
    <mergeCell ref="A36:A38"/>
    <mergeCell ref="A33:B33"/>
    <mergeCell ref="A21:B21"/>
    <mergeCell ref="A22:A24"/>
    <mergeCell ref="A1:E1"/>
    <mergeCell ref="A25:B25"/>
    <mergeCell ref="A26:A28"/>
    <mergeCell ref="A29:B29"/>
    <mergeCell ref="A30:A32"/>
    <mergeCell ref="A14:A16"/>
    <mergeCell ref="A17:B17"/>
    <mergeCell ref="A18:A20"/>
    <mergeCell ref="A4:B4"/>
    <mergeCell ref="A5:A7"/>
    <mergeCell ref="A8:B8"/>
    <mergeCell ref="A10:A12"/>
    <mergeCell ref="A13:B13"/>
    <mergeCell ref="A9:B9"/>
    <mergeCell ref="A2:B2"/>
    <mergeCell ref="A3:B3"/>
  </mergeCells>
  <pageMargins left="0.7" right="0.7" top="0.75" bottom="0.75" header="0.3" footer="0.3"/>
  <pageSetup paperSize="9" scale="9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1A765-9CEA-4137-89CC-DE8BC37838DE}">
  <dimension ref="A1:J8"/>
  <sheetViews>
    <sheetView tabSelected="1" view="pageBreakPreview" zoomScale="60" zoomScaleNormal="100" workbookViewId="0">
      <selection activeCell="N27" sqref="N27"/>
    </sheetView>
  </sheetViews>
  <sheetFormatPr defaultRowHeight="15" x14ac:dyDescent="0.25"/>
  <cols>
    <col min="1" max="1" width="8" customWidth="1"/>
  </cols>
  <sheetData>
    <row r="1" spans="1:10" ht="18.75" x14ac:dyDescent="0.3">
      <c r="A1" s="38" t="s">
        <v>39</v>
      </c>
      <c r="B1" s="38"/>
      <c r="C1" s="38"/>
      <c r="D1" s="38"/>
      <c r="E1" s="38"/>
      <c r="F1" s="38"/>
      <c r="G1" s="38"/>
      <c r="H1" s="38"/>
      <c r="I1" s="38"/>
    </row>
    <row r="2" spans="1:10" ht="15.75" x14ac:dyDescent="0.25">
      <c r="A2" s="39"/>
      <c r="B2" s="40"/>
      <c r="C2" s="41"/>
      <c r="D2" s="42" t="s">
        <v>40</v>
      </c>
      <c r="E2" s="43"/>
      <c r="F2" s="44"/>
      <c r="G2" s="42" t="s">
        <v>41</v>
      </c>
      <c r="H2" s="43"/>
      <c r="I2" s="44"/>
    </row>
    <row r="3" spans="1:10" ht="25.5" x14ac:dyDescent="0.25">
      <c r="A3" s="45"/>
      <c r="B3" s="46"/>
      <c r="C3" s="47"/>
      <c r="D3" s="75" t="str">
        <f>'[1]DB-year'!$C$3</f>
        <v>12 мес. 2019 г.</v>
      </c>
      <c r="E3" s="75" t="str">
        <f>'[1]DB-year'!$D$3</f>
        <v>12 мес. 2020 г.</v>
      </c>
      <c r="F3" s="76" t="s">
        <v>1</v>
      </c>
      <c r="G3" s="75" t="str">
        <f>'[1]DB-year'!$C$3</f>
        <v>12 мес. 2019 г.</v>
      </c>
      <c r="H3" s="75" t="str">
        <f>'[1]DB-year'!$D$3</f>
        <v>12 мес. 2020 г.</v>
      </c>
      <c r="I3" s="76" t="s">
        <v>1</v>
      </c>
    </row>
    <row r="4" spans="1:10" ht="69.75" customHeight="1" x14ac:dyDescent="0.25">
      <c r="A4" s="48" t="s">
        <v>42</v>
      </c>
      <c r="B4" s="49"/>
      <c r="C4" s="50"/>
      <c r="D4" s="51">
        <v>15501</v>
      </c>
      <c r="E4" s="51">
        <v>14783</v>
      </c>
      <c r="F4" s="52">
        <f>(E4-D4)/D4</f>
        <v>-4.631959228436875E-2</v>
      </c>
      <c r="G4" s="51">
        <v>16891</v>
      </c>
      <c r="H4" s="51">
        <v>16010</v>
      </c>
      <c r="I4" s="52">
        <f>(H4-G4)/G4</f>
        <v>-5.2157953939968027E-2</v>
      </c>
      <c r="J4" t="s">
        <v>43</v>
      </c>
    </row>
    <row r="5" spans="1:10" ht="52.5" customHeight="1" x14ac:dyDescent="0.25">
      <c r="A5" s="53" t="s">
        <v>44</v>
      </c>
      <c r="B5" s="48" t="s">
        <v>45</v>
      </c>
      <c r="C5" s="50"/>
      <c r="D5" s="51">
        <v>10537</v>
      </c>
      <c r="E5" s="51">
        <v>9855</v>
      </c>
      <c r="F5" s="52">
        <f t="shared" ref="F5:F8" si="0">(E5-D5)/D5</f>
        <v>-6.4724304830596949E-2</v>
      </c>
      <c r="G5" s="51">
        <v>11421</v>
      </c>
      <c r="H5" s="51">
        <v>10675</v>
      </c>
      <c r="I5" s="52">
        <f>(H5-G5)/G5</f>
        <v>-6.5318273356098411E-2</v>
      </c>
      <c r="J5" t="s">
        <v>46</v>
      </c>
    </row>
    <row r="6" spans="1:10" ht="45" customHeight="1" x14ac:dyDescent="0.25">
      <c r="A6" s="54"/>
      <c r="B6" s="48" t="s">
        <v>47</v>
      </c>
      <c r="C6" s="50"/>
      <c r="D6" s="51">
        <v>3300</v>
      </c>
      <c r="E6" s="51">
        <v>3209</v>
      </c>
      <c r="F6" s="52">
        <f t="shared" si="0"/>
        <v>-2.7575757575757576E-2</v>
      </c>
      <c r="G6" s="51">
        <v>3636</v>
      </c>
      <c r="H6" s="51">
        <v>3455</v>
      </c>
      <c r="I6" s="52">
        <f>(H6-G6)/G6</f>
        <v>-4.9779977997799783E-2</v>
      </c>
      <c r="J6" t="s">
        <v>48</v>
      </c>
    </row>
    <row r="7" spans="1:10" ht="88.5" customHeight="1" x14ac:dyDescent="0.25">
      <c r="A7" s="55"/>
      <c r="B7" s="49" t="s">
        <v>49</v>
      </c>
      <c r="C7" s="50"/>
      <c r="D7" s="51">
        <v>635</v>
      </c>
      <c r="E7" s="51">
        <v>794</v>
      </c>
      <c r="F7" s="52">
        <f t="shared" si="0"/>
        <v>0.25039370078740159</v>
      </c>
      <c r="G7" s="51">
        <v>693</v>
      </c>
      <c r="H7" s="51">
        <v>841</v>
      </c>
      <c r="I7" s="52">
        <f>(H7-G7)/G7</f>
        <v>0.21356421356421357</v>
      </c>
    </row>
    <row r="8" spans="1:10" ht="118.5" customHeight="1" x14ac:dyDescent="0.25">
      <c r="A8" s="48" t="s">
        <v>50</v>
      </c>
      <c r="B8" s="49"/>
      <c r="C8" s="50"/>
      <c r="D8" s="51">
        <v>7080</v>
      </c>
      <c r="E8" s="51">
        <v>7157</v>
      </c>
      <c r="F8" s="52">
        <f t="shared" si="0"/>
        <v>1.0875706214689265E-2</v>
      </c>
      <c r="G8" s="51">
        <v>7621</v>
      </c>
      <c r="H8" s="51">
        <v>7585</v>
      </c>
      <c r="I8" s="52">
        <f>(H8-G8)/G8</f>
        <v>-4.7237895289332105E-3</v>
      </c>
      <c r="J8" t="s">
        <v>51</v>
      </c>
    </row>
  </sheetData>
  <mergeCells count="10">
    <mergeCell ref="A8:C8"/>
    <mergeCell ref="A1:I1"/>
    <mergeCell ref="A2:C3"/>
    <mergeCell ref="D2:F2"/>
    <mergeCell ref="G2:I2"/>
    <mergeCell ref="A4:C4"/>
    <mergeCell ref="A5:A7"/>
    <mergeCell ref="B5:C5"/>
    <mergeCell ref="B6:C6"/>
    <mergeCell ref="B7:C7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4383A-1A6A-4080-A25A-41F3E9195640}">
  <dimension ref="A1:F10"/>
  <sheetViews>
    <sheetView view="pageBreakPreview" zoomScale="60" zoomScaleNormal="60" workbookViewId="0">
      <selection activeCell="K6" sqref="K6"/>
    </sheetView>
  </sheetViews>
  <sheetFormatPr defaultRowHeight="15" x14ac:dyDescent="0.25"/>
  <cols>
    <col min="3" max="3" width="15.28515625" customWidth="1"/>
    <col min="6" max="6" width="12" customWidth="1"/>
  </cols>
  <sheetData>
    <row r="1" spans="1:6" ht="18.75" x14ac:dyDescent="0.3">
      <c r="A1" s="56"/>
      <c r="B1" s="56"/>
      <c r="C1" s="56"/>
      <c r="D1" s="56"/>
      <c r="E1" s="56"/>
      <c r="F1" s="56"/>
    </row>
    <row r="2" spans="1:6" ht="21" customHeight="1" x14ac:dyDescent="0.25">
      <c r="A2" s="57" t="s">
        <v>59</v>
      </c>
      <c r="B2" s="57"/>
      <c r="C2" s="57"/>
      <c r="D2" s="57"/>
      <c r="E2" s="57"/>
      <c r="F2" s="57"/>
    </row>
    <row r="3" spans="1:6" ht="21" customHeight="1" x14ac:dyDescent="0.25">
      <c r="A3" s="57"/>
      <c r="B3" s="57"/>
      <c r="C3" s="57"/>
      <c r="D3" s="57"/>
      <c r="E3" s="57"/>
      <c r="F3" s="57"/>
    </row>
    <row r="4" spans="1:6" ht="25.5" x14ac:dyDescent="0.25">
      <c r="A4" s="58"/>
      <c r="B4" s="58"/>
      <c r="C4" s="59"/>
      <c r="D4" s="75" t="str">
        <f>'[1]DB-year'!$C$3</f>
        <v>12 мес. 2019 г.</v>
      </c>
      <c r="E4" s="75" t="str">
        <f>'[1]DB-year'!$D$3</f>
        <v>12 мес. 2020 г.</v>
      </c>
      <c r="F4" s="76" t="s">
        <v>1</v>
      </c>
    </row>
    <row r="5" spans="1:6" ht="75.75" customHeight="1" x14ac:dyDescent="0.25">
      <c r="A5" s="60" t="s">
        <v>52</v>
      </c>
      <c r="B5" s="60"/>
      <c r="C5" s="61"/>
      <c r="D5" s="62">
        <v>29772</v>
      </c>
      <c r="E5" s="62">
        <v>30817</v>
      </c>
      <c r="F5" s="63">
        <v>3.5000000000000003E-2</v>
      </c>
    </row>
    <row r="6" spans="1:6" ht="77.25" customHeight="1" x14ac:dyDescent="0.3">
      <c r="A6" s="64" t="s">
        <v>53</v>
      </c>
      <c r="B6" s="65" t="s">
        <v>54</v>
      </c>
      <c r="C6" s="66"/>
      <c r="D6" s="62">
        <v>4698</v>
      </c>
      <c r="E6" s="62">
        <v>5769</v>
      </c>
      <c r="F6" s="63">
        <v>0.22800000000000001</v>
      </c>
    </row>
    <row r="7" spans="1:6" ht="77.25" customHeight="1" x14ac:dyDescent="0.25">
      <c r="A7" s="64"/>
      <c r="B7" s="67" t="s">
        <v>58</v>
      </c>
      <c r="C7" s="68"/>
      <c r="D7" s="62">
        <v>22432</v>
      </c>
      <c r="E7" s="62">
        <v>24570</v>
      </c>
      <c r="F7" s="63">
        <v>9.5000000000000001E-2</v>
      </c>
    </row>
    <row r="8" spans="1:6" s="72" customFormat="1" ht="34.5" customHeight="1" x14ac:dyDescent="0.25">
      <c r="A8" s="70" t="s">
        <v>55</v>
      </c>
      <c r="B8" s="70"/>
      <c r="C8" s="71"/>
      <c r="D8" s="62">
        <v>1551</v>
      </c>
      <c r="E8" s="62">
        <v>1521</v>
      </c>
      <c r="F8" s="63">
        <v>-1.9E-2</v>
      </c>
    </row>
    <row r="9" spans="1:6" ht="35.25" customHeight="1" x14ac:dyDescent="0.3">
      <c r="A9" s="69" t="s">
        <v>53</v>
      </c>
      <c r="B9" s="73" t="s">
        <v>56</v>
      </c>
      <c r="C9" s="74"/>
      <c r="D9" s="62">
        <v>194</v>
      </c>
      <c r="E9" s="62">
        <v>197</v>
      </c>
      <c r="F9" s="63">
        <v>1.4999999999999999E-2</v>
      </c>
    </row>
    <row r="10" spans="1:6" ht="36.75" customHeight="1" x14ac:dyDescent="0.3">
      <c r="A10" s="69"/>
      <c r="B10" s="73" t="s">
        <v>57</v>
      </c>
      <c r="C10" s="74"/>
      <c r="D10" s="62">
        <v>942</v>
      </c>
      <c r="E10" s="62">
        <v>879</v>
      </c>
      <c r="F10" s="63">
        <v>-6.7000000000000004E-2</v>
      </c>
    </row>
  </sheetData>
  <mergeCells count="10">
    <mergeCell ref="A8:C8"/>
    <mergeCell ref="A9:A10"/>
    <mergeCell ref="B9:C9"/>
    <mergeCell ref="B10:C10"/>
    <mergeCell ref="A2:F3"/>
    <mergeCell ref="A4:C4"/>
    <mergeCell ref="A5:C5"/>
    <mergeCell ref="A6:A7"/>
    <mergeCell ref="B6:C6"/>
    <mergeCell ref="B7:C7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УОН</vt:lpstr>
      <vt:lpstr>НЛ</vt:lpstr>
      <vt:lpstr>СУ</vt:lpstr>
      <vt:lpstr>УСО</vt:lpstr>
      <vt:lpstr>Статистика</vt:lpstr>
      <vt:lpstr>УСО!Область_печати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2021-01-28T08:59:22Z</dcterms:modified>
</cp:coreProperties>
</file>