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tabRatio="712" activeTab="13"/>
  </bookViews>
  <sheets>
    <sheet name="Лист1" sheetId="1" r:id="rId1"/>
    <sheet name="Лист9" sheetId="9" r:id="rId2"/>
    <sheet name="Лист10" sheetId="10" r:id="rId3"/>
    <sheet name="Лист11" sheetId="11" r:id="rId4"/>
    <sheet name="Лист12" sheetId="12" r:id="rId5"/>
    <sheet name="лист кор " sheetId="22" r:id="rId6"/>
    <sheet name="Лист20" sheetId="20" r:id="rId7"/>
    <sheet name="Лист21" sheetId="21" r:id="rId8"/>
    <sheet name="Лист2" sheetId="2" r:id="rId9"/>
    <sheet name="Лист3" sheetId="3" r:id="rId10"/>
    <sheet name="Лист5" sheetId="5" r:id="rId11"/>
    <sheet name="Лист6" sheetId="6" r:id="rId12"/>
    <sheet name="Лист7" sheetId="23" r:id="rId13"/>
    <sheet name="Лист8" sheetId="8" r:id="rId14"/>
  </sheets>
  <definedNames>
    <definedName name="Z_DAED5F8A_1D0F_4FEC_9F91_AE1C92AB4224_.wvu.PrintArea" localSheetId="8" hidden="1">Лист2!$A$1:$G$9</definedName>
    <definedName name="_xlnm.Print_Area" localSheetId="0">Лист1!$A$1:$A$10</definedName>
    <definedName name="_xlnm.Print_Area" localSheetId="2">Лист10!$A$1:$I$41</definedName>
    <definedName name="_xlnm.Print_Area" localSheetId="3">Лист11!$A$1:$I$47</definedName>
    <definedName name="_xlnm.Print_Area" localSheetId="4">Лист12!$A$1:$I$43</definedName>
    <definedName name="_xlnm.Print_Area" localSheetId="8">Лист2!$A$1:$J$24</definedName>
    <definedName name="_xlnm.Print_Area" localSheetId="6">Лист20!$A$1:$J$46</definedName>
    <definedName name="_xlnm.Print_Area" localSheetId="7">Лист21!$A$1:$I$38</definedName>
    <definedName name="_xlnm.Print_Area" localSheetId="9">Лист3!$A$1:$K$60</definedName>
    <definedName name="_xlnm.Print_Area" localSheetId="10">Лист5!$A$1:$I$42</definedName>
    <definedName name="_xlnm.Print_Area" localSheetId="11">Лист6!$A$1:$I$41</definedName>
    <definedName name="_xlnm.Print_Area" localSheetId="12">Лист7!$A$1:$H$17</definedName>
    <definedName name="_xlnm.Print_Area" localSheetId="13">Лист8!$A$1:$I$45</definedName>
    <definedName name="_xlnm.Print_Area" localSheetId="1">Лист9!$A$1:$I$44</definedName>
  </definedNames>
  <calcPr calcId="145621"/>
  <customWorkbookViews>
    <customWorkbookView name="р" guid="{DAED5F8A-1D0F-4FEC-9F91-AE1C92AB4224}" maximized="1" windowWidth="1596" windowHeight="675" activeSheetId="2"/>
  </customWorkbookViews>
</workbook>
</file>

<file path=xl/calcChain.xml><?xml version="1.0" encoding="utf-8"?>
<calcChain xmlns="http://schemas.openxmlformats.org/spreadsheetml/2006/main">
  <c r="G10" i="8" l="1"/>
  <c r="G14" i="12"/>
  <c r="G13" i="12"/>
  <c r="G12" i="12"/>
  <c r="G11" i="12"/>
  <c r="G10" i="12"/>
  <c r="G9" i="12"/>
  <c r="G8" i="12"/>
  <c r="G7" i="12"/>
  <c r="G6" i="12"/>
  <c r="G5" i="12"/>
  <c r="G15" i="11"/>
  <c r="G14" i="11"/>
  <c r="G13" i="11"/>
  <c r="G12" i="11"/>
  <c r="G11" i="11"/>
  <c r="G10" i="11"/>
  <c r="G9" i="11"/>
  <c r="G8" i="11"/>
  <c r="G7" i="11"/>
  <c r="G6" i="11"/>
  <c r="G15" i="10"/>
  <c r="G14" i="10"/>
  <c r="G13" i="10"/>
  <c r="G12" i="10"/>
  <c r="G11" i="10"/>
  <c r="G10" i="10"/>
  <c r="G9" i="10"/>
  <c r="G8" i="10"/>
  <c r="G7" i="10"/>
  <c r="G6" i="10"/>
  <c r="G14" i="9"/>
  <c r="G13" i="9"/>
  <c r="G12" i="9"/>
  <c r="G11" i="9"/>
  <c r="G10" i="9"/>
  <c r="G9" i="9"/>
  <c r="G8" i="9"/>
  <c r="G7" i="9"/>
  <c r="G6" i="9"/>
  <c r="G5" i="9"/>
  <c r="G11" i="8"/>
  <c r="G9" i="8"/>
  <c r="G8" i="8"/>
  <c r="G7" i="8"/>
  <c r="G6" i="8"/>
  <c r="F5" i="23"/>
  <c r="F6" i="23"/>
  <c r="F7" i="23"/>
  <c r="F8" i="23"/>
  <c r="F9" i="23"/>
  <c r="F10" i="23"/>
  <c r="G5" i="22"/>
  <c r="G6" i="22"/>
  <c r="G7" i="22"/>
  <c r="G8" i="22"/>
  <c r="G9" i="22"/>
  <c r="G10" i="22"/>
  <c r="F5" i="5"/>
  <c r="G5" i="5"/>
  <c r="E6" i="5"/>
  <c r="F6" i="5"/>
  <c r="G6" i="5" s="1"/>
  <c r="F7" i="5"/>
  <c r="G7" i="5"/>
  <c r="G8" i="5"/>
  <c r="E9" i="5"/>
  <c r="F9" i="5"/>
  <c r="G9" i="5"/>
  <c r="G10" i="5"/>
  <c r="G11" i="5"/>
  <c r="G12" i="5"/>
  <c r="G13" i="5"/>
  <c r="G14" i="5"/>
  <c r="G15" i="5"/>
  <c r="G16" i="5"/>
  <c r="G17" i="5"/>
  <c r="F18" i="5"/>
  <c r="G18" i="5"/>
  <c r="G3" i="3"/>
  <c r="H3" i="3"/>
  <c r="H4" i="3"/>
  <c r="H5" i="3"/>
  <c r="H6" i="3"/>
  <c r="H7" i="3"/>
  <c r="H8" i="3"/>
  <c r="G10" i="3"/>
  <c r="H10" i="3" s="1"/>
  <c r="G11" i="3"/>
  <c r="H11" i="3" s="1"/>
  <c r="H12" i="3"/>
  <c r="H13" i="3"/>
  <c r="H14" i="3"/>
  <c r="G15" i="3"/>
  <c r="H15" i="3"/>
  <c r="H16" i="3"/>
  <c r="H17" i="3"/>
  <c r="H18" i="3"/>
  <c r="H19" i="3"/>
  <c r="H23" i="3"/>
  <c r="H24" i="3"/>
  <c r="H25" i="3"/>
  <c r="H26" i="3"/>
  <c r="H29" i="3"/>
  <c r="H30" i="3"/>
  <c r="H31" i="3"/>
  <c r="G35" i="3"/>
  <c r="H35" i="3" s="1"/>
  <c r="H36" i="3"/>
  <c r="H37" i="3"/>
  <c r="H38" i="3"/>
  <c r="H39" i="3"/>
  <c r="H40" i="3"/>
  <c r="G43" i="3"/>
  <c r="H43" i="3"/>
  <c r="H44" i="3"/>
  <c r="H45" i="3"/>
  <c r="H46" i="3"/>
  <c r="H47" i="3"/>
  <c r="H48" i="3"/>
  <c r="G49" i="3"/>
  <c r="H49" i="3" s="1"/>
  <c r="H50" i="3"/>
  <c r="H51" i="3"/>
  <c r="H52" i="3"/>
  <c r="H53" i="3"/>
  <c r="G4" i="2"/>
  <c r="G5" i="2"/>
  <c r="G6" i="2"/>
  <c r="F16" i="2"/>
  <c r="F15" i="2" s="1"/>
  <c r="G15" i="2" s="1"/>
  <c r="G16" i="2"/>
  <c r="F17" i="2"/>
  <c r="G17" i="2"/>
  <c r="F18" i="2"/>
  <c r="G18" i="2"/>
  <c r="F19" i="2"/>
  <c r="G19" i="2"/>
  <c r="F20" i="2"/>
  <c r="G20" i="2"/>
  <c r="G9" i="3" l="1"/>
  <c r="H9" i="3" s="1"/>
</calcChain>
</file>

<file path=xl/sharedStrings.xml><?xml version="1.0" encoding="utf-8"?>
<sst xmlns="http://schemas.openxmlformats.org/spreadsheetml/2006/main" count="309" uniqueCount="147">
  <si>
    <t>+- %</t>
  </si>
  <si>
    <t>Незаконный оборот наркотиков</t>
  </si>
  <si>
    <t>Работа прокурора по выявленным и поставленным на учет преступлениям</t>
  </si>
  <si>
    <t>Данные</t>
  </si>
  <si>
    <t>+ -%</t>
  </si>
  <si>
    <t xml:space="preserve">Выявлено и поставлено на учет преступлений </t>
  </si>
  <si>
    <t>Привлечено к дисциплинарной ответственности  сотрудников за нарушения допущенные при учете-регистрации преступлений</t>
  </si>
  <si>
    <t>Возбуждено уголовных дел</t>
  </si>
  <si>
    <t>Направлено уголовных дел  в суды</t>
  </si>
  <si>
    <t xml:space="preserve">Осуждено сотрудников </t>
  </si>
  <si>
    <t>Работа следственного аппарата, органов дознания МВД и Госнаркоконтроля</t>
  </si>
  <si>
    <t>Всего находилось дел в производстве</t>
  </si>
  <si>
    <t>В т.ч. у следователей СК</t>
  </si>
  <si>
    <t>В т.ч.  у следователей МВД</t>
  </si>
  <si>
    <t>В т.ч.  у дознания МВД</t>
  </si>
  <si>
    <t>В т.ч.  у следователей ФСКН</t>
  </si>
  <si>
    <t>В т.ч.  дознания ФСКН</t>
  </si>
  <si>
    <t>Окончено дел</t>
  </si>
  <si>
    <t>Следователями  СК</t>
  </si>
  <si>
    <t>Следователями МВД</t>
  </si>
  <si>
    <t>Дознанием МВД</t>
  </si>
  <si>
    <t>Следователями  ФСКН</t>
  </si>
  <si>
    <t>Дознанием ФСКН</t>
  </si>
  <si>
    <t>Направлено в суд</t>
  </si>
  <si>
    <t>Следователями СК</t>
  </si>
  <si>
    <t xml:space="preserve">Прекращено дел  </t>
  </si>
  <si>
    <t>Число лиц, производство по делу о которых прекращено за отсутствием события, состава или непричастностью</t>
  </si>
  <si>
    <t>Оправдано лиц</t>
  </si>
  <si>
    <t xml:space="preserve">Приостановлено дел </t>
  </si>
  <si>
    <t>Расследовано в срок свыше УПК</t>
  </si>
  <si>
    <t>Возвращено прокурором для дополнительного расследования</t>
  </si>
  <si>
    <t>+ - %</t>
  </si>
  <si>
    <t>Надзор за исполнением законов на досудебной стадии уголовного судопроизводства</t>
  </si>
  <si>
    <t>+ -</t>
  </si>
  <si>
    <t>%</t>
  </si>
  <si>
    <t>Отменено постановлений об отказе в возбуждении уголовного дела  СО</t>
  </si>
  <si>
    <t>Отменено постановлений о прекращении уголовного дела (уголовного преследования) СО</t>
  </si>
  <si>
    <t xml:space="preserve">Отменено постановлений о прекращении дознания </t>
  </si>
  <si>
    <t xml:space="preserve">Отменено постановлений о приостановлении предварительного следствия </t>
  </si>
  <si>
    <t>Отменено постановлений о приостановлении  дознания</t>
  </si>
  <si>
    <t xml:space="preserve">Выявлено нарушений законов при производстве следствии и дознания 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</si>
  <si>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</si>
  <si>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</t>
  </si>
  <si>
    <t xml:space="preserve">Направлено материалов для решения вопроса об уголовном преследовании в порядке п.2 ч. 2 ст.37 УПК РФ </t>
  </si>
  <si>
    <t xml:space="preserve">Возбуждено уголовных дел </t>
  </si>
  <si>
    <t xml:space="preserve">Внесено представлений, информаций </t>
  </si>
  <si>
    <t xml:space="preserve">Привлечено к дисциплинарной ответственности </t>
  </si>
  <si>
    <t xml:space="preserve">Судом возвращено уголовных дел по ст. 237 УПК РФ </t>
  </si>
  <si>
    <t>+-%</t>
  </si>
  <si>
    <t xml:space="preserve">Всего зарегистрировано преступлений </t>
  </si>
  <si>
    <t xml:space="preserve">% раскрываемости </t>
  </si>
  <si>
    <t>Выявлено ОВД</t>
  </si>
  <si>
    <t>Выявлено органами ФСКН</t>
  </si>
  <si>
    <t>Организованной группой</t>
  </si>
  <si>
    <t>Изъято наркотических средств</t>
  </si>
  <si>
    <t>Внесено представлений</t>
  </si>
  <si>
    <t xml:space="preserve">НАДЗОР ЗА ИСПОЛНЕНИЕМ УГОЛОВНЫХ НАКАЗАНИЙ </t>
  </si>
  <si>
    <t>Проведено проверок</t>
  </si>
  <si>
    <t>Наказано лиц</t>
  </si>
  <si>
    <t>Внесено протестов</t>
  </si>
  <si>
    <t>По протестам отменено незаконных актов</t>
  </si>
  <si>
    <t xml:space="preserve">Надзор за исполнением законов, соблюдением прав и свобод граждан </t>
  </si>
  <si>
    <t>+ /--</t>
  </si>
  <si>
    <t xml:space="preserve">Выявлено нарушений законов всего </t>
  </si>
  <si>
    <t xml:space="preserve">Принесено протестов </t>
  </si>
  <si>
    <t>Изменено актов по удовл. протестам</t>
  </si>
  <si>
    <t xml:space="preserve"> Направлено исков</t>
  </si>
  <si>
    <t xml:space="preserve"> Внесено представлений</t>
  </si>
  <si>
    <t>Наказано по представлениям</t>
  </si>
  <si>
    <t>Привлечено к администрат. ответ-ти</t>
  </si>
  <si>
    <t>Предостережено</t>
  </si>
  <si>
    <t>Направлено материалов в порядке ч. 2 п. 2 ст. 37 УПК РФ</t>
  </si>
  <si>
    <t>В сфере экономики</t>
  </si>
  <si>
    <t>Выявлено нарушений законов</t>
  </si>
  <si>
    <t>Принесено протестов</t>
  </si>
  <si>
    <t>Направлено исков</t>
  </si>
  <si>
    <t>В сфере охраны окружающей среды и природопользования</t>
  </si>
  <si>
    <t>В сфере соблюдения прав и свобод человека</t>
  </si>
  <si>
    <t xml:space="preserve">Направлено материалов в порядке ч. 2 п. 2 ст. 37 УПК РФ </t>
  </si>
  <si>
    <t xml:space="preserve">Удельный вес от зарегистрированных </t>
  </si>
  <si>
    <t>Отменено постановлений об отказе в возбуждении уголовного дела  (дознание)</t>
  </si>
  <si>
    <t>С О Д Е Р Ж А Н И Е</t>
  </si>
  <si>
    <t>Сведения о состоянии преступности</t>
  </si>
  <si>
    <t>Зарегистрировано преступлений</t>
  </si>
  <si>
    <t>Раскрыто (%)</t>
  </si>
  <si>
    <t>Тяжкие и особо тяжкие</t>
  </si>
  <si>
    <t xml:space="preserve">Умышленные убийства </t>
  </si>
  <si>
    <t>(с покушениями)</t>
  </si>
  <si>
    <t>Умышленное причинение тяжкого вреда здоровью</t>
  </si>
  <si>
    <t>В т.ч. ч.4 ст.111 УК РФ</t>
  </si>
  <si>
    <t>Изнасилования</t>
  </si>
  <si>
    <t>Разбойные нападения</t>
  </si>
  <si>
    <t>Грабежи</t>
  </si>
  <si>
    <t>Кражи (все)</t>
  </si>
  <si>
    <t>Кражи транспортных средств</t>
  </si>
  <si>
    <t>Неправомерное завладение</t>
  </si>
  <si>
    <t>транспортным средством</t>
  </si>
  <si>
    <t>Незаконное приобретение, хранение, сбыт оружия (ст.ст. 222,223 УК РФ)</t>
  </si>
  <si>
    <t>Кражи, грабежи, разбои (сотовые телефоны)</t>
  </si>
  <si>
    <t>Раскрыто %</t>
  </si>
  <si>
    <t>Хулиганство</t>
  </si>
  <si>
    <t>ДТП (со смертельным исходом)</t>
  </si>
  <si>
    <t>Преступления экономической</t>
  </si>
  <si>
    <t>направленности</t>
  </si>
  <si>
    <t>Преступления небольшой</t>
  </si>
  <si>
    <t>тяжести</t>
  </si>
  <si>
    <t>Преступления средней тяжести</t>
  </si>
  <si>
    <t>Несовершеннолетние</t>
  </si>
  <si>
    <t>Удельный вес (%)</t>
  </si>
  <si>
    <t>Ранее совершавшие</t>
  </si>
  <si>
    <t>преступления</t>
  </si>
  <si>
    <t>В состоянии алкогольного</t>
  </si>
  <si>
    <t>опьянения</t>
  </si>
  <si>
    <t>Группой лиц</t>
  </si>
  <si>
    <t>В общественных местах</t>
  </si>
  <si>
    <t>В т.ч. на улицах</t>
  </si>
  <si>
    <t>Сведения о состоянии преступности  ………………………………………………………………………… 2-5</t>
  </si>
  <si>
    <t>Работа следственного аппарата, органов дознания МВД и Госнаркоконтроля……………………….... 7 - 10</t>
  </si>
  <si>
    <t>Работа прокурора по выявленным и поставленным на учет преступлениям …………….…………….. 6</t>
  </si>
  <si>
    <t>Возбужденно производств об административных правонарушениях</t>
  </si>
  <si>
    <t>Надзор за исполнением законов на досудебной стадии уголовного судопроизводства…………..….... 11</t>
  </si>
  <si>
    <t>Незаконный оборот наркотиков……………………………………………………………………...………… 12</t>
  </si>
  <si>
    <t>Надзор за исполнением уголовных наказаний…………………………………………………..…………… 13</t>
  </si>
  <si>
    <t>Вопросы соблюдения прав и свобод граждан (всего)………………………………….……………………. 14 - 17</t>
  </si>
  <si>
    <t>9 мес</t>
  </si>
  <si>
    <t>9 мес 2014</t>
  </si>
  <si>
    <t>9 мес 2015</t>
  </si>
  <si>
    <t>Надзор за исполнением законодательства о противодействии коррупции……………………………... 18</t>
  </si>
  <si>
    <t>Надзор за исполнением законов о федеральной безопасности,                                                                                                                                                                  межнациональных отношениях и противодействии экстремизму. . . . . . . . . . . . . . . . . . . . . . . . . . . . . . . . . .  .19</t>
  </si>
  <si>
    <t xml:space="preserve">Надзор за исполнением законодательства о государственной и муниципальной службе,                                   противодействии коррупции </t>
  </si>
  <si>
    <t>Выявлено нарушений</t>
  </si>
  <si>
    <t>Опротестовано незаконных правовых актов</t>
  </si>
  <si>
    <t>По представлениям привлечено к дисциплинарной ответственности лиц</t>
  </si>
  <si>
    <t>Направлено материалов в порядке ч.2 ст.37 УПК РФ</t>
  </si>
  <si>
    <t>По результатам проверок возбуждено уголовных дел</t>
  </si>
  <si>
    <t xml:space="preserve"> Надзор за исполнением законов о федеральной безопасности, межнациональных отношениях и противодействии экстремизму</t>
  </si>
  <si>
    <t>9 мес. 2014</t>
  </si>
  <si>
    <t>Направленно исков</t>
  </si>
  <si>
    <t>Работа прокурора по выявленным и поставленным на учет преступлениям…………..…….…….…….….... 11</t>
  </si>
  <si>
    <t>Надзор за исполнением уголовных наказаний….………………………………………………………………. .19</t>
  </si>
  <si>
    <t>Надзор за исполнением законов о федеральной безопасности,                                                                                                                                                                  межнациональных отношениях и противодействии экстремизму……….…………………………………….. 18</t>
  </si>
  <si>
    <t>Сведения о состоянии преступности………………………………………………………………………….... 7 - 10</t>
  </si>
  <si>
    <t>Надзор за исполнением законодательства о противодействии коррупции…………….…….….…………….. 6</t>
  </si>
  <si>
    <t>Вопросы соблюдения прав и свобод граждан (всего)…………………………………………………………… 2-5</t>
  </si>
  <si>
    <t>Работа следственного аппарата, органов дознания МВД и Госнаркоконтроля…………………...………… 12-15</t>
  </si>
  <si>
    <t>Надзор за исполнением законов на досудебной стадии уголовного судопроизводства……………………… 16</t>
  </si>
  <si>
    <t>Незаконный оборот наркотиков……………………………………………………….……….….……………….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</si>
</sst>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&quot;  &quot;"/>
    <numFmt numFmtId="166" formatCode="####0.0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4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3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indexed="8"/>
      <name val="Calibri"/>
      <family val="2"/>
    </font>
    <font>
      <sz val="5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Calibri"/>
      <family val="2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</font>
    <font>
      <sz val="8"/>
      <name val="Calibri"/>
      <family val="2"/>
    </font>
    <font>
      <sz val="10"/>
      <name val="Arial Cyr"/>
      <charset val="204"/>
    </font>
    <font>
      <sz val="10"/>
      <name val="Courier New Cyr"/>
      <family val="3"/>
      <charset val="204"/>
    </font>
    <font>
      <sz val="9"/>
      <name val="Times New Roman"/>
      <family val="1"/>
      <charset val="204"/>
    </font>
    <font>
      <sz val="9"/>
      <name val="Courier New Cyr"/>
      <family val="3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</borders>
  <cellStyleXfs count="6">
    <xf numFmtId="0" fontId="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</cellStyleXfs>
  <cellXfs count="308">
    <xf numFmtId="0" fontId="0" fillId="0" borderId="0" xfId="0"/>
    <xf numFmtId="0" fontId="7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9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8" xfId="0" applyBorder="1" applyAlignment="1"/>
    <xf numFmtId="0" fontId="0" fillId="0" borderId="9" xfId="0" applyBorder="1"/>
    <xf numFmtId="0" fontId="0" fillId="0" borderId="1" xfId="0" applyBorder="1"/>
    <xf numFmtId="0" fontId="0" fillId="0" borderId="0" xfId="0" applyBorder="1" applyAlignment="1"/>
    <xf numFmtId="0" fontId="13" fillId="0" borderId="1" xfId="0" applyFont="1" applyBorder="1" applyAlignment="1">
      <alignment horizontal="left" vertical="center" wrapText="1"/>
    </xf>
    <xf numFmtId="0" fontId="1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11" fillId="0" borderId="10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12" xfId="0" applyBorder="1"/>
    <xf numFmtId="0" fontId="26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25" fillId="0" borderId="0" xfId="0" applyNumberFormat="1" applyFont="1"/>
    <xf numFmtId="164" fontId="0" fillId="0" borderId="0" xfId="0" applyNumberFormat="1"/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8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164" fontId="30" fillId="0" borderId="12" xfId="0" applyNumberFormat="1" applyFont="1" applyBorder="1" applyAlignment="1">
      <alignment horizontal="right" wrapText="1"/>
    </xf>
    <xf numFmtId="0" fontId="30" fillId="0" borderId="0" xfId="0" applyFont="1" applyAlignment="1">
      <alignment horizontal="right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12" xfId="0" applyFont="1" applyBorder="1" applyAlignment="1">
      <alignment horizontal="right" vertical="top" wrapText="1"/>
    </xf>
    <xf numFmtId="0" fontId="31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166" fontId="34" fillId="0" borderId="1" xfId="1" applyNumberFormat="1" applyFont="1" applyFill="1" applyBorder="1" applyAlignment="1">
      <alignment horizontal="center" vertical="center"/>
    </xf>
    <xf numFmtId="166" fontId="41" fillId="0" borderId="1" xfId="1" applyNumberFormat="1" applyFont="1" applyFill="1" applyBorder="1" applyAlignment="1">
      <alignment horizontal="center" vertical="center"/>
    </xf>
    <xf numFmtId="164" fontId="34" fillId="0" borderId="1" xfId="3" applyNumberFormat="1" applyFont="1" applyBorder="1" applyAlignment="1">
      <alignment horizontal="center" vertical="center" wrapText="1"/>
    </xf>
    <xf numFmtId="164" fontId="41" fillId="0" borderId="1" xfId="3" applyNumberFormat="1" applyFont="1" applyBorder="1" applyAlignment="1">
      <alignment horizontal="center" vertical="center" wrapText="1"/>
    </xf>
    <xf numFmtId="164" fontId="34" fillId="0" borderId="1" xfId="4" applyNumberFormat="1" applyFont="1" applyBorder="1" applyAlignment="1">
      <alignment horizontal="center" vertical="center" wrapText="1"/>
    </xf>
    <xf numFmtId="164" fontId="41" fillId="0" borderId="1" xfId="4" applyNumberFormat="1" applyFont="1" applyBorder="1" applyAlignment="1">
      <alignment horizontal="center" vertical="center" wrapText="1"/>
    </xf>
    <xf numFmtId="166" fontId="34" fillId="0" borderId="1" xfId="2" applyNumberFormat="1" applyFont="1" applyFill="1" applyBorder="1" applyAlignment="1">
      <alignment horizontal="center" vertical="center"/>
    </xf>
    <xf numFmtId="164" fontId="41" fillId="0" borderId="1" xfId="5" applyNumberFormat="1" applyFont="1" applyBorder="1" applyAlignment="1">
      <alignment horizontal="center" vertical="center" wrapText="1"/>
    </xf>
    <xf numFmtId="164" fontId="34" fillId="0" borderId="1" xfId="5" applyNumberFormat="1" applyFont="1" applyBorder="1" applyAlignment="1">
      <alignment horizontal="center" vertical="center" wrapText="1"/>
    </xf>
    <xf numFmtId="1" fontId="34" fillId="0" borderId="1" xfId="5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164" fontId="14" fillId="0" borderId="2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34" fillId="4" borderId="1" xfId="1" applyNumberFormat="1" applyFont="1" applyFill="1" applyBorder="1" applyAlignment="1">
      <alignment horizontal="center" vertical="center"/>
    </xf>
    <xf numFmtId="166" fontId="42" fillId="4" borderId="1" xfId="1" applyNumberFormat="1" applyFont="1" applyFill="1" applyBorder="1" applyAlignment="1">
      <alignment horizontal="center" vertical="center"/>
    </xf>
    <xf numFmtId="166" fontId="41" fillId="4" borderId="1" xfId="1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5" fontId="34" fillId="5" borderId="1" xfId="1" applyNumberFormat="1" applyFont="1" applyFill="1" applyBorder="1" applyAlignment="1">
      <alignment horizontal="center" vertical="center"/>
    </xf>
    <xf numFmtId="166" fontId="42" fillId="5" borderId="1" xfId="1" applyNumberFormat="1" applyFont="1" applyFill="1" applyBorder="1" applyAlignment="1">
      <alignment horizontal="center" vertical="center"/>
    </xf>
    <xf numFmtId="166" fontId="41" fillId="5" borderId="1" xfId="1" applyNumberFormat="1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34" fillId="5" borderId="1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34" fillId="4" borderId="1" xfId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14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65" fontId="34" fillId="5" borderId="1" xfId="2" applyNumberFormat="1" applyFont="1" applyFill="1" applyBorder="1" applyAlignment="1">
      <alignment horizontal="center" vertical="center"/>
    </xf>
    <xf numFmtId="166" fontId="41" fillId="5" borderId="1" xfId="2" applyNumberFormat="1" applyFont="1" applyFill="1" applyBorder="1" applyAlignment="1">
      <alignment horizontal="center" vertical="center"/>
    </xf>
    <xf numFmtId="0" fontId="34" fillId="5" borderId="1" xfId="5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65" fontId="34" fillId="4" borderId="1" xfId="2" applyNumberFormat="1" applyFont="1" applyFill="1" applyBorder="1" applyAlignment="1">
      <alignment horizontal="center" vertical="center"/>
    </xf>
    <xf numFmtId="166" fontId="41" fillId="4" borderId="1" xfId="2" applyNumberFormat="1" applyFont="1" applyFill="1" applyBorder="1" applyAlignment="1">
      <alignment horizontal="center" vertical="center"/>
    </xf>
    <xf numFmtId="0" fontId="34" fillId="4" borderId="1" xfId="5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165" fontId="34" fillId="5" borderId="1" xfId="1" applyNumberFormat="1" applyFont="1" applyFill="1" applyBorder="1" applyAlignment="1">
      <alignment horizontal="center" vertical="center"/>
    </xf>
    <xf numFmtId="165" fontId="34" fillId="4" borderId="1" xfId="1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5" fillId="0" borderId="0" xfId="0" applyFont="1" applyAlignment="1"/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6" fontId="34" fillId="0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34" fillId="4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34" fillId="5" borderId="1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16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wrapText="1"/>
    </xf>
    <xf numFmtId="164" fontId="0" fillId="0" borderId="21" xfId="0" applyNumberFormat="1" applyFont="1" applyBorder="1" applyAlignment="1">
      <alignment wrapText="1"/>
    </xf>
    <xf numFmtId="0" fontId="16" fillId="0" borderId="0" xfId="0" applyFont="1" applyBorder="1" applyAlignment="1">
      <alignment horizontal="center" vertical="center"/>
    </xf>
    <xf numFmtId="0" fontId="20" fillId="0" borderId="0" xfId="0" applyFont="1" applyBorder="1" applyAlignment="1"/>
    <xf numFmtId="164" fontId="1" fillId="0" borderId="12" xfId="0" applyNumberFormat="1" applyFont="1" applyBorder="1" applyAlignment="1"/>
    <xf numFmtId="0" fontId="1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31" fillId="0" borderId="0" xfId="0" applyFont="1" applyAlignment="1">
      <alignment wrapText="1"/>
    </xf>
    <xf numFmtId="0" fontId="5" fillId="3" borderId="0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20" fillId="0" borderId="22" xfId="0" applyFont="1" applyBorder="1" applyAlignment="1">
      <alignment horizontal="center"/>
    </xf>
    <xf numFmtId="164" fontId="20" fillId="0" borderId="22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5" fillId="5" borderId="10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3" fillId="0" borderId="0" xfId="0" applyFont="1" applyFill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1" fillId="0" borderId="0" xfId="0" applyFont="1" applyBorder="1" applyAlignment="1">
      <alignment horizontal="right"/>
    </xf>
    <xf numFmtId="0" fontId="3" fillId="0" borderId="0" xfId="0" applyFont="1" applyFill="1" applyAlignment="1">
      <alignment vertical="center"/>
    </xf>
    <xf numFmtId="0" fontId="22" fillId="0" borderId="0" xfId="0" applyFont="1" applyFill="1" applyAlignment="1"/>
    <xf numFmtId="0" fontId="9" fillId="5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1" fillId="0" borderId="12" xfId="0" applyFont="1" applyBorder="1" applyAlignment="1"/>
    <xf numFmtId="0" fontId="16" fillId="0" borderId="10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left" vertical="center" wrapText="1" indent="1"/>
    </xf>
    <xf numFmtId="0" fontId="36" fillId="4" borderId="10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6">
    <cellStyle name="Обычный" xfId="0" builtinId="0"/>
    <cellStyle name="Обычный_Лист1" xfId="1"/>
    <cellStyle name="Обычный_Лист2" xfId="2"/>
    <cellStyle name="Обычный_Лист20" xfId="3"/>
    <cellStyle name="Обычный_Лист21" xfId="4"/>
    <cellStyle name="Обычный_Лист6" xfId="5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E2E2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Layout" zoomScaleSheetLayoutView="115" workbookViewId="0">
      <selection activeCell="A13" sqref="A13"/>
    </sheetView>
  </sheetViews>
  <sheetFormatPr defaultRowHeight="15" x14ac:dyDescent="0.25"/>
  <cols>
    <col min="1" max="1" width="111" customWidth="1"/>
  </cols>
  <sheetData>
    <row r="1" spans="1:8" ht="18.75" x14ac:dyDescent="0.25">
      <c r="A1" s="54" t="s">
        <v>81</v>
      </c>
    </row>
    <row r="2" spans="1:8" s="55" customFormat="1" ht="18" customHeight="1" x14ac:dyDescent="0.2">
      <c r="A2" s="85" t="s">
        <v>143</v>
      </c>
    </row>
    <row r="3" spans="1:8" s="55" customFormat="1" ht="16.5" customHeight="1" x14ac:dyDescent="0.2">
      <c r="A3" s="85" t="s">
        <v>142</v>
      </c>
      <c r="H3" s="71"/>
    </row>
    <row r="4" spans="1:8" s="55" customFormat="1" ht="16.5" customHeight="1" x14ac:dyDescent="0.2">
      <c r="A4" s="85" t="s">
        <v>141</v>
      </c>
      <c r="G4" s="71"/>
      <c r="H4" s="71"/>
    </row>
    <row r="5" spans="1:8" s="55" customFormat="1" ht="15.75" customHeight="1" x14ac:dyDescent="0.2">
      <c r="A5" s="85" t="s">
        <v>138</v>
      </c>
      <c r="G5" s="71"/>
      <c r="H5" s="71"/>
    </row>
    <row r="6" spans="1:8" s="55" customFormat="1" ht="15.75" customHeight="1" x14ac:dyDescent="0.2">
      <c r="A6" s="85" t="s">
        <v>144</v>
      </c>
      <c r="G6" s="71"/>
      <c r="H6" s="71"/>
    </row>
    <row r="7" spans="1:8" s="55" customFormat="1" ht="15.75" customHeight="1" x14ac:dyDescent="0.2">
      <c r="A7" s="85" t="s">
        <v>145</v>
      </c>
      <c r="G7" s="71"/>
      <c r="H7" s="71"/>
    </row>
    <row r="8" spans="1:8" s="55" customFormat="1" ht="17.25" customHeight="1" x14ac:dyDescent="0.2">
      <c r="A8" s="85" t="s">
        <v>146</v>
      </c>
      <c r="G8" s="71"/>
      <c r="H8" s="71"/>
    </row>
    <row r="9" spans="1:8" s="55" customFormat="1" ht="28.5" customHeight="1" x14ac:dyDescent="0.2">
      <c r="A9" s="114" t="s">
        <v>140</v>
      </c>
      <c r="G9" s="71"/>
      <c r="H9" s="71"/>
    </row>
    <row r="10" spans="1:8" s="55" customFormat="1" ht="17.25" customHeight="1" x14ac:dyDescent="0.2">
      <c r="A10" s="114" t="s">
        <v>139</v>
      </c>
      <c r="G10" s="71"/>
      <c r="H10" s="71"/>
    </row>
    <row r="11" spans="1:8" ht="18" customHeight="1" x14ac:dyDescent="0.25">
      <c r="G11" s="72"/>
      <c r="H11" s="72"/>
    </row>
    <row r="12" spans="1:8" x14ac:dyDescent="0.25">
      <c r="G12" s="72"/>
      <c r="H12" s="72"/>
    </row>
    <row r="13" spans="1:8" x14ac:dyDescent="0.25">
      <c r="G13" s="72"/>
      <c r="H13" s="72"/>
    </row>
    <row r="14" spans="1:8" x14ac:dyDescent="0.25">
      <c r="G14" s="72"/>
    </row>
    <row r="15" spans="1:8" x14ac:dyDescent="0.25">
      <c r="G15" s="72"/>
    </row>
    <row r="16" spans="1:8" x14ac:dyDescent="0.25">
      <c r="H16" s="72"/>
    </row>
    <row r="17" spans="1:8" x14ac:dyDescent="0.25">
      <c r="H17" s="72"/>
    </row>
    <row r="18" spans="1:8" x14ac:dyDescent="0.25">
      <c r="H18" s="72"/>
    </row>
    <row r="19" spans="1:8" x14ac:dyDescent="0.25">
      <c r="H19" s="72"/>
    </row>
    <row r="20" spans="1:8" x14ac:dyDescent="0.25">
      <c r="H20" s="72"/>
    </row>
    <row r="21" spans="1:8" x14ac:dyDescent="0.25">
      <c r="H21" s="72"/>
    </row>
    <row r="22" spans="1:8" x14ac:dyDescent="0.25">
      <c r="H22" s="72"/>
    </row>
    <row r="23" spans="1:8" x14ac:dyDescent="0.25">
      <c r="H23" s="72"/>
    </row>
    <row r="24" spans="1:8" x14ac:dyDescent="0.25">
      <c r="H24" s="72"/>
    </row>
    <row r="25" spans="1:8" x14ac:dyDescent="0.25">
      <c r="H25" s="72"/>
    </row>
    <row r="26" spans="1:8" x14ac:dyDescent="0.25">
      <c r="H26" s="72"/>
    </row>
    <row r="27" spans="1:8" ht="18.75" x14ac:dyDescent="0.25">
      <c r="A27" s="135" t="s">
        <v>81</v>
      </c>
      <c r="H27" s="72"/>
    </row>
    <row r="28" spans="1:8" x14ac:dyDescent="0.25">
      <c r="A28" s="85" t="s">
        <v>116</v>
      </c>
      <c r="H28" s="72"/>
    </row>
    <row r="29" spans="1:8" x14ac:dyDescent="0.25">
      <c r="A29" s="85" t="s">
        <v>118</v>
      </c>
      <c r="H29" s="72"/>
    </row>
    <row r="30" spans="1:8" x14ac:dyDescent="0.25">
      <c r="A30" s="85" t="s">
        <v>117</v>
      </c>
      <c r="H30" s="72"/>
    </row>
    <row r="31" spans="1:8" x14ac:dyDescent="0.25">
      <c r="A31" s="85" t="s">
        <v>120</v>
      </c>
      <c r="H31" s="72"/>
    </row>
    <row r="32" spans="1:8" x14ac:dyDescent="0.25">
      <c r="A32" s="85" t="s">
        <v>121</v>
      </c>
      <c r="H32" s="72"/>
    </row>
    <row r="33" spans="1:8" x14ac:dyDescent="0.25">
      <c r="A33" s="85" t="s">
        <v>122</v>
      </c>
      <c r="H33" s="72"/>
    </row>
    <row r="34" spans="1:8" x14ac:dyDescent="0.25">
      <c r="A34" s="85" t="s">
        <v>123</v>
      </c>
    </row>
    <row r="35" spans="1:8" x14ac:dyDescent="0.25">
      <c r="A35" s="85" t="s">
        <v>127</v>
      </c>
    </row>
    <row r="36" spans="1:8" ht="25.5" x14ac:dyDescent="0.25">
      <c r="A36" s="114" t="s">
        <v>128</v>
      </c>
      <c r="H36" s="72"/>
    </row>
    <row r="37" spans="1:8" x14ac:dyDescent="0.25">
      <c r="H37" s="72"/>
    </row>
    <row r="38" spans="1:8" x14ac:dyDescent="0.25">
      <c r="H38" s="72"/>
    </row>
    <row r="39" spans="1:8" x14ac:dyDescent="0.25">
      <c r="H39" s="72"/>
    </row>
    <row r="40" spans="1:8" x14ac:dyDescent="0.25">
      <c r="H40" s="72"/>
    </row>
    <row r="41" spans="1:8" x14ac:dyDescent="0.25">
      <c r="H41" s="72"/>
    </row>
    <row r="42" spans="1:8" x14ac:dyDescent="0.25">
      <c r="H42" s="72"/>
    </row>
    <row r="43" spans="1:8" x14ac:dyDescent="0.25">
      <c r="H43" s="72"/>
    </row>
    <row r="44" spans="1:8" x14ac:dyDescent="0.25">
      <c r="H44" s="72"/>
    </row>
    <row r="45" spans="1:8" x14ac:dyDescent="0.25">
      <c r="H45" s="72"/>
    </row>
    <row r="46" spans="1:8" x14ac:dyDescent="0.25">
      <c r="H46" s="72"/>
    </row>
    <row r="47" spans="1:8" x14ac:dyDescent="0.25">
      <c r="H47" s="72"/>
    </row>
  </sheetData>
  <customSheetViews>
    <customSheetView guid="{DAED5F8A-1D0F-4FEC-9F91-AE1C92AB4224}">
      <pageMargins left="0.7" right="0.7" top="0.75" bottom="0.75" header="0.3" footer="0.3"/>
      <pageSetup paperSize="9" orientation="portrait" verticalDpi="0" r:id="rId1"/>
    </customSheetView>
  </customSheetViews>
  <phoneticPr fontId="38" type="noConversion"/>
  <pageMargins left="0.7" right="0.7" top="0.38541666666666669" bottom="0.75" header="0.3" footer="0.3"/>
  <pageSetup paperSize="9" orientation="portrait" r:id="rId2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60"/>
  <sheetViews>
    <sheetView view="pageLayout" zoomScaleSheetLayoutView="100" workbookViewId="0">
      <selection activeCell="I49" sqref="I49"/>
    </sheetView>
  </sheetViews>
  <sheetFormatPr defaultRowHeight="15.75" thickBottom="1" x14ac:dyDescent="0.3"/>
  <cols>
    <col min="1" max="1" width="20.28515625" customWidth="1"/>
    <col min="4" max="4" width="8.140625" customWidth="1"/>
    <col min="5" max="5" width="4.42578125" hidden="1" customWidth="1"/>
    <col min="6" max="6" width="9" style="48" customWidth="1"/>
    <col min="7" max="7" width="10" style="49" customWidth="1"/>
    <col min="8" max="8" width="7.85546875" style="50" customWidth="1"/>
  </cols>
  <sheetData>
    <row r="1" spans="1:9" x14ac:dyDescent="0.25">
      <c r="A1" s="87" t="s">
        <v>10</v>
      </c>
      <c r="B1" s="88"/>
      <c r="C1" s="88"/>
      <c r="D1" s="88"/>
      <c r="E1" s="88"/>
      <c r="F1" s="88"/>
      <c r="G1" s="88"/>
      <c r="H1" s="51"/>
      <c r="I1" s="37"/>
    </row>
    <row r="2" spans="1:9" ht="18.95" customHeight="1" thickBot="1" x14ac:dyDescent="0.3">
      <c r="A2" s="3" t="s">
        <v>3</v>
      </c>
      <c r="B2" s="8">
        <v>2012</v>
      </c>
      <c r="C2" s="8">
        <v>2013</v>
      </c>
      <c r="D2" s="8">
        <v>2014</v>
      </c>
      <c r="E2" s="58" t="s">
        <v>4</v>
      </c>
      <c r="F2" s="173" t="s">
        <v>125</v>
      </c>
      <c r="G2" s="179" t="s">
        <v>126</v>
      </c>
      <c r="H2" s="59" t="s">
        <v>31</v>
      </c>
    </row>
    <row r="3" spans="1:9" ht="18.95" customHeight="1" thickBot="1" x14ac:dyDescent="0.3">
      <c r="A3" s="3" t="s">
        <v>17</v>
      </c>
      <c r="B3" s="8">
        <v>5214</v>
      </c>
      <c r="C3" s="8">
        <v>5011</v>
      </c>
      <c r="D3" s="8">
        <v>5699</v>
      </c>
      <c r="E3" s="35">
        <v>13.7</v>
      </c>
      <c r="F3" s="173">
        <v>4414</v>
      </c>
      <c r="G3" s="180">
        <f>G4+G5+G6+G7+G8</f>
        <v>4536</v>
      </c>
      <c r="H3" s="75">
        <f>((G3-F3)/F3)*100</f>
        <v>2.7639329406434077</v>
      </c>
    </row>
    <row r="4" spans="1:9" ht="18.95" customHeight="1" thickBot="1" x14ac:dyDescent="0.3">
      <c r="A4" s="12" t="s">
        <v>18</v>
      </c>
      <c r="B4" s="11">
        <v>671</v>
      </c>
      <c r="C4" s="11">
        <v>804</v>
      </c>
      <c r="D4" s="11">
        <v>793</v>
      </c>
      <c r="E4" s="41">
        <v>-1.3</v>
      </c>
      <c r="F4" s="174">
        <v>589</v>
      </c>
      <c r="G4" s="181">
        <v>541</v>
      </c>
      <c r="H4" s="131">
        <f t="shared" ref="H4:H19" si="0">((G4-F4)/F4)*100</f>
        <v>-8.149405772495756</v>
      </c>
    </row>
    <row r="5" spans="1:9" ht="18.95" customHeight="1" thickBot="1" x14ac:dyDescent="0.3">
      <c r="A5" s="12" t="s">
        <v>19</v>
      </c>
      <c r="B5" s="11">
        <v>1924</v>
      </c>
      <c r="C5" s="11">
        <v>1903</v>
      </c>
      <c r="D5" s="11">
        <v>2417</v>
      </c>
      <c r="E5" s="41">
        <v>27</v>
      </c>
      <c r="F5" s="174">
        <v>1921</v>
      </c>
      <c r="G5" s="181">
        <v>1977</v>
      </c>
      <c r="H5" s="131">
        <f t="shared" si="0"/>
        <v>2.9151483602290473</v>
      </c>
    </row>
    <row r="6" spans="1:9" ht="18.95" customHeight="1" thickBot="1" x14ac:dyDescent="0.3">
      <c r="A6" s="12" t="s">
        <v>20</v>
      </c>
      <c r="B6" s="11">
        <v>1950</v>
      </c>
      <c r="C6" s="11">
        <v>2097</v>
      </c>
      <c r="D6" s="11">
        <v>2285</v>
      </c>
      <c r="E6" s="41">
        <v>8.9</v>
      </c>
      <c r="F6" s="174">
        <v>1743</v>
      </c>
      <c r="G6" s="181">
        <v>1867</v>
      </c>
      <c r="H6" s="131">
        <f t="shared" si="0"/>
        <v>7.1141709695926565</v>
      </c>
    </row>
    <row r="7" spans="1:9" ht="18.95" customHeight="1" thickBot="1" x14ac:dyDescent="0.3">
      <c r="A7" s="12" t="s">
        <v>21</v>
      </c>
      <c r="B7" s="11">
        <v>185</v>
      </c>
      <c r="C7" s="11">
        <v>174</v>
      </c>
      <c r="D7" s="11">
        <v>165</v>
      </c>
      <c r="E7" s="41">
        <v>-5.0999999999999996</v>
      </c>
      <c r="F7" s="174">
        <v>131</v>
      </c>
      <c r="G7" s="181">
        <v>125</v>
      </c>
      <c r="H7" s="131">
        <f t="shared" si="0"/>
        <v>-4.5801526717557248</v>
      </c>
    </row>
    <row r="8" spans="1:9" ht="18.95" customHeight="1" thickBot="1" x14ac:dyDescent="0.3">
      <c r="A8" s="12" t="s">
        <v>22</v>
      </c>
      <c r="B8" s="11">
        <v>34</v>
      </c>
      <c r="C8" s="11">
        <v>33</v>
      </c>
      <c r="D8" s="11">
        <v>39</v>
      </c>
      <c r="E8" s="41">
        <v>18.2</v>
      </c>
      <c r="F8" s="178">
        <v>30</v>
      </c>
      <c r="G8" s="181">
        <v>26</v>
      </c>
      <c r="H8" s="131">
        <f t="shared" si="0"/>
        <v>-13.333333333333334</v>
      </c>
    </row>
    <row r="9" spans="1:9" ht="18.95" customHeight="1" thickBot="1" x14ac:dyDescent="0.3">
      <c r="A9" s="3" t="s">
        <v>23</v>
      </c>
      <c r="B9" s="8">
        <v>4501</v>
      </c>
      <c r="C9" s="8">
        <v>4610</v>
      </c>
      <c r="D9" s="8">
        <v>4913</v>
      </c>
      <c r="E9" s="35">
        <v>6.5</v>
      </c>
      <c r="F9" s="173">
        <v>3924</v>
      </c>
      <c r="G9" s="180">
        <f>G10+G11+G12+G13+G14</f>
        <v>3810</v>
      </c>
      <c r="H9" s="75">
        <f t="shared" si="0"/>
        <v>-2.90519877675841</v>
      </c>
    </row>
    <row r="10" spans="1:9" ht="18.95" customHeight="1" thickBot="1" x14ac:dyDescent="0.3">
      <c r="A10" s="12" t="s">
        <v>24</v>
      </c>
      <c r="B10" s="11">
        <v>619</v>
      </c>
      <c r="C10" s="11">
        <v>690</v>
      </c>
      <c r="D10" s="11">
        <v>657</v>
      </c>
      <c r="E10" s="41">
        <v>-4.7</v>
      </c>
      <c r="F10" s="174">
        <v>506</v>
      </c>
      <c r="G10" s="181">
        <f>459+11</f>
        <v>470</v>
      </c>
      <c r="H10" s="131">
        <f t="shared" si="0"/>
        <v>-7.1146245059288544</v>
      </c>
    </row>
    <row r="11" spans="1:9" ht="18.95" customHeight="1" thickBot="1" x14ac:dyDescent="0.3">
      <c r="A11" s="12" t="s">
        <v>19</v>
      </c>
      <c r="B11" s="11">
        <v>1858</v>
      </c>
      <c r="C11" s="11">
        <v>1783</v>
      </c>
      <c r="D11" s="11">
        <v>2081</v>
      </c>
      <c r="E11" s="41">
        <v>16.7</v>
      </c>
      <c r="F11" s="174">
        <v>1765</v>
      </c>
      <c r="G11" s="181">
        <f>1704+44</f>
        <v>1748</v>
      </c>
      <c r="H11" s="131">
        <f t="shared" si="0"/>
        <v>-0.96317280453257792</v>
      </c>
    </row>
    <row r="12" spans="1:9" ht="18.95" customHeight="1" thickBot="1" x14ac:dyDescent="0.3">
      <c r="A12" s="12" t="s">
        <v>20</v>
      </c>
      <c r="B12" s="11">
        <v>1833</v>
      </c>
      <c r="C12" s="11">
        <v>1946</v>
      </c>
      <c r="D12" s="11">
        <v>1985</v>
      </c>
      <c r="E12" s="41">
        <v>2</v>
      </c>
      <c r="F12" s="174">
        <v>1501</v>
      </c>
      <c r="G12" s="181">
        <v>1448</v>
      </c>
      <c r="H12" s="131">
        <f t="shared" si="0"/>
        <v>-3.530979347101932</v>
      </c>
    </row>
    <row r="13" spans="1:9" ht="18.95" customHeight="1" thickBot="1" x14ac:dyDescent="0.3">
      <c r="A13" s="12" t="s">
        <v>21</v>
      </c>
      <c r="B13" s="11">
        <v>158</v>
      </c>
      <c r="C13" s="11">
        <v>158</v>
      </c>
      <c r="D13" s="11">
        <v>151</v>
      </c>
      <c r="E13" s="41">
        <v>-4.4000000000000004</v>
      </c>
      <c r="F13" s="174">
        <v>122</v>
      </c>
      <c r="G13" s="181">
        <v>118</v>
      </c>
      <c r="H13" s="131">
        <f t="shared" si="0"/>
        <v>-3.278688524590164</v>
      </c>
    </row>
    <row r="14" spans="1:9" ht="18.95" customHeight="1" thickBot="1" x14ac:dyDescent="0.3">
      <c r="A14" s="12" t="s">
        <v>22</v>
      </c>
      <c r="B14" s="11">
        <v>33</v>
      </c>
      <c r="C14" s="11">
        <v>33</v>
      </c>
      <c r="D14" s="11">
        <v>39</v>
      </c>
      <c r="E14" s="41">
        <v>18.2</v>
      </c>
      <c r="F14" s="174">
        <v>30</v>
      </c>
      <c r="G14" s="181">
        <v>26</v>
      </c>
      <c r="H14" s="131">
        <f t="shared" si="0"/>
        <v>-13.333333333333334</v>
      </c>
    </row>
    <row r="15" spans="1:9" ht="18.95" customHeight="1" thickBot="1" x14ac:dyDescent="0.3">
      <c r="A15" s="3" t="s">
        <v>25</v>
      </c>
      <c r="B15" s="8">
        <v>256</v>
      </c>
      <c r="C15" s="8">
        <v>398</v>
      </c>
      <c r="D15" s="8">
        <v>644</v>
      </c>
      <c r="E15" s="35">
        <v>61.8</v>
      </c>
      <c r="F15" s="173">
        <v>490</v>
      </c>
      <c r="G15" s="180">
        <f>G16+G17+G18+G19+G20</f>
        <v>639</v>
      </c>
      <c r="H15" s="75">
        <f t="shared" si="0"/>
        <v>30.408163265306122</v>
      </c>
    </row>
    <row r="16" spans="1:9" ht="18.95" customHeight="1" thickBot="1" x14ac:dyDescent="0.3">
      <c r="A16" s="12" t="s">
        <v>18</v>
      </c>
      <c r="B16" s="11">
        <v>52</v>
      </c>
      <c r="C16" s="11">
        <v>123</v>
      </c>
      <c r="D16" s="11">
        <v>109</v>
      </c>
      <c r="E16" s="41">
        <v>-11.3</v>
      </c>
      <c r="F16" s="174">
        <v>83</v>
      </c>
      <c r="G16" s="181">
        <v>71</v>
      </c>
      <c r="H16" s="131">
        <f t="shared" si="0"/>
        <v>-14.457831325301203</v>
      </c>
    </row>
    <row r="17" spans="1:10" ht="18.95" customHeight="1" thickBot="1" x14ac:dyDescent="0.3">
      <c r="A17" s="12" t="s">
        <v>19</v>
      </c>
      <c r="B17" s="11">
        <v>59</v>
      </c>
      <c r="C17" s="11">
        <v>109</v>
      </c>
      <c r="D17" s="11">
        <v>227</v>
      </c>
      <c r="E17" s="41">
        <v>108.2</v>
      </c>
      <c r="F17" s="174">
        <v>156</v>
      </c>
      <c r="G17" s="181">
        <v>142</v>
      </c>
      <c r="H17" s="131">
        <f t="shared" si="0"/>
        <v>-8.9743589743589745</v>
      </c>
    </row>
    <row r="18" spans="1:10" ht="18.95" customHeight="1" thickBot="1" x14ac:dyDescent="0.3">
      <c r="A18" s="12" t="s">
        <v>20</v>
      </c>
      <c r="B18" s="11">
        <v>117</v>
      </c>
      <c r="C18" s="11">
        <v>150</v>
      </c>
      <c r="D18" s="11">
        <v>296</v>
      </c>
      <c r="E18" s="41">
        <v>97.3</v>
      </c>
      <c r="F18" s="174">
        <v>242</v>
      </c>
      <c r="G18" s="181">
        <v>419</v>
      </c>
      <c r="H18" s="131">
        <f t="shared" si="0"/>
        <v>73.140495867768593</v>
      </c>
    </row>
    <row r="19" spans="1:10" ht="18.95" customHeight="1" thickBot="1" x14ac:dyDescent="0.3">
      <c r="A19" s="12" t="s">
        <v>21</v>
      </c>
      <c r="B19" s="11">
        <v>27</v>
      </c>
      <c r="C19" s="11">
        <v>16</v>
      </c>
      <c r="D19" s="11">
        <v>12</v>
      </c>
      <c r="E19" s="41">
        <v>-25</v>
      </c>
      <c r="F19" s="174">
        <v>9</v>
      </c>
      <c r="G19" s="181">
        <v>7</v>
      </c>
      <c r="H19" s="131">
        <f t="shared" si="0"/>
        <v>-22.222222222222221</v>
      </c>
    </row>
    <row r="20" spans="1:10" ht="18.95" customHeight="1" thickBot="1" x14ac:dyDescent="0.3">
      <c r="A20" s="56" t="s">
        <v>22</v>
      </c>
      <c r="B20" s="57">
        <v>1</v>
      </c>
      <c r="C20" s="57">
        <v>0</v>
      </c>
      <c r="D20" s="57">
        <v>0</v>
      </c>
      <c r="E20" s="84">
        <v>-100</v>
      </c>
      <c r="F20" s="174">
        <v>0</v>
      </c>
      <c r="G20" s="182">
        <v>0</v>
      </c>
      <c r="H20" s="132">
        <v>0</v>
      </c>
      <c r="I20" s="60"/>
      <c r="J20" s="37"/>
    </row>
    <row r="21" spans="1:10" ht="48.75" customHeight="1" thickBot="1" x14ac:dyDescent="0.3">
      <c r="A21" s="254">
        <v>13</v>
      </c>
      <c r="B21" s="255"/>
      <c r="C21" s="255"/>
      <c r="D21" s="255"/>
      <c r="E21" s="255"/>
      <c r="F21" s="255"/>
      <c r="G21" s="256"/>
      <c r="H21" s="255"/>
      <c r="I21" s="257"/>
      <c r="J21" s="257"/>
    </row>
    <row r="22" spans="1:10" ht="21" customHeight="1" thickBot="1" x14ac:dyDescent="0.3">
      <c r="A22" s="139" t="s">
        <v>3</v>
      </c>
      <c r="B22" s="137">
        <v>2012</v>
      </c>
      <c r="C22" s="137">
        <v>2013</v>
      </c>
      <c r="D22" s="137">
        <v>2014</v>
      </c>
      <c r="E22" s="140"/>
      <c r="F22" s="186" t="s">
        <v>125</v>
      </c>
      <c r="G22" s="183" t="s">
        <v>126</v>
      </c>
      <c r="H22" s="142" t="s">
        <v>31</v>
      </c>
      <c r="I22" s="136"/>
      <c r="J22" s="136"/>
    </row>
    <row r="23" spans="1:10" ht="47.25" customHeight="1" thickBot="1" x14ac:dyDescent="0.3">
      <c r="A23" s="143" t="s">
        <v>26</v>
      </c>
      <c r="B23" s="141">
        <v>8</v>
      </c>
      <c r="C23" s="141">
        <v>14</v>
      </c>
      <c r="D23" s="141">
        <v>17</v>
      </c>
      <c r="E23" s="140">
        <v>21.4</v>
      </c>
      <c r="F23" s="186">
        <v>5</v>
      </c>
      <c r="G23" s="184">
        <v>2</v>
      </c>
      <c r="H23" s="144">
        <f t="shared" ref="H23:H40" si="1">((G23-F23)/F23)*100</f>
        <v>-60</v>
      </c>
      <c r="I23" s="136"/>
      <c r="J23" s="136"/>
    </row>
    <row r="24" spans="1:10" ht="18.95" customHeight="1" thickBot="1" x14ac:dyDescent="0.3">
      <c r="A24" s="145" t="s">
        <v>18</v>
      </c>
      <c r="B24" s="138">
        <v>2</v>
      </c>
      <c r="C24" s="138">
        <v>12</v>
      </c>
      <c r="D24" s="138">
        <v>8</v>
      </c>
      <c r="E24" s="146">
        <v>-33.299999999999997</v>
      </c>
      <c r="F24" s="174">
        <v>2</v>
      </c>
      <c r="G24" s="185">
        <v>1</v>
      </c>
      <c r="H24" s="147">
        <f t="shared" si="1"/>
        <v>-50</v>
      </c>
      <c r="I24" s="136"/>
      <c r="J24" s="136"/>
    </row>
    <row r="25" spans="1:10" ht="18.95" customHeight="1" thickBot="1" x14ac:dyDescent="0.3">
      <c r="A25" s="145" t="s">
        <v>19</v>
      </c>
      <c r="B25" s="138">
        <v>4</v>
      </c>
      <c r="C25" s="138">
        <v>2</v>
      </c>
      <c r="D25" s="138">
        <v>4</v>
      </c>
      <c r="E25" s="146">
        <v>100</v>
      </c>
      <c r="F25" s="174">
        <v>1</v>
      </c>
      <c r="G25" s="185">
        <v>1</v>
      </c>
      <c r="H25" s="147">
        <f t="shared" si="1"/>
        <v>0</v>
      </c>
      <c r="I25" s="136"/>
      <c r="J25" s="136"/>
    </row>
    <row r="26" spans="1:10" ht="18.95" customHeight="1" thickBot="1" x14ac:dyDescent="0.3">
      <c r="A26" s="145" t="s">
        <v>20</v>
      </c>
      <c r="B26" s="138">
        <v>2</v>
      </c>
      <c r="C26" s="138">
        <v>0</v>
      </c>
      <c r="D26" s="138">
        <v>3</v>
      </c>
      <c r="E26" s="146">
        <v>0</v>
      </c>
      <c r="F26" s="174">
        <v>3</v>
      </c>
      <c r="G26" s="185">
        <v>0</v>
      </c>
      <c r="H26" s="147">
        <f t="shared" si="1"/>
        <v>-100</v>
      </c>
      <c r="I26" s="136"/>
      <c r="J26" s="136"/>
    </row>
    <row r="27" spans="1:10" ht="18.95" customHeight="1" thickBot="1" x14ac:dyDescent="0.3">
      <c r="A27" s="145" t="s">
        <v>21</v>
      </c>
      <c r="B27" s="138">
        <v>0</v>
      </c>
      <c r="C27" s="138">
        <v>0</v>
      </c>
      <c r="D27" s="138">
        <v>0</v>
      </c>
      <c r="E27" s="146">
        <v>0</v>
      </c>
      <c r="F27" s="174">
        <v>0</v>
      </c>
      <c r="G27" s="185">
        <v>0</v>
      </c>
      <c r="H27" s="147">
        <v>0</v>
      </c>
      <c r="I27" s="136"/>
      <c r="J27" s="136"/>
    </row>
    <row r="28" spans="1:10" ht="18.95" customHeight="1" thickBot="1" x14ac:dyDescent="0.3">
      <c r="A28" s="145" t="s">
        <v>22</v>
      </c>
      <c r="B28" s="138">
        <v>0</v>
      </c>
      <c r="C28" s="138">
        <v>0</v>
      </c>
      <c r="D28" s="138">
        <v>0</v>
      </c>
      <c r="E28" s="146">
        <v>0</v>
      </c>
      <c r="F28" s="174">
        <v>0</v>
      </c>
      <c r="G28" s="185">
        <v>0</v>
      </c>
      <c r="H28" s="147">
        <v>0</v>
      </c>
      <c r="I28" s="136"/>
      <c r="J28" s="136"/>
    </row>
    <row r="29" spans="1:10" ht="18.95" customHeight="1" thickBot="1" x14ac:dyDescent="0.3">
      <c r="A29" s="143" t="s">
        <v>27</v>
      </c>
      <c r="B29" s="141">
        <v>14</v>
      </c>
      <c r="C29" s="141">
        <v>28</v>
      </c>
      <c r="D29" s="141">
        <v>14</v>
      </c>
      <c r="E29" s="140">
        <v>-50</v>
      </c>
      <c r="F29" s="173">
        <v>11</v>
      </c>
      <c r="G29" s="184">
        <v>2</v>
      </c>
      <c r="H29" s="144">
        <f t="shared" si="1"/>
        <v>-81.818181818181827</v>
      </c>
      <c r="I29" s="136"/>
      <c r="J29" s="136"/>
    </row>
    <row r="30" spans="1:10" ht="18.95" customHeight="1" thickBot="1" x14ac:dyDescent="0.3">
      <c r="A30" s="145" t="s">
        <v>18</v>
      </c>
      <c r="B30" s="138">
        <v>7</v>
      </c>
      <c r="C30" s="138">
        <v>13</v>
      </c>
      <c r="D30" s="138">
        <v>5</v>
      </c>
      <c r="E30" s="146">
        <v>-61.5</v>
      </c>
      <c r="F30" s="174">
        <v>5</v>
      </c>
      <c r="G30" s="185">
        <v>1</v>
      </c>
      <c r="H30" s="147">
        <f t="shared" si="1"/>
        <v>-80</v>
      </c>
      <c r="I30" s="136"/>
      <c r="J30" s="136"/>
    </row>
    <row r="31" spans="1:10" ht="18.95" customHeight="1" thickBot="1" x14ac:dyDescent="0.3">
      <c r="A31" s="145" t="s">
        <v>19</v>
      </c>
      <c r="B31" s="138">
        <v>7</v>
      </c>
      <c r="C31" s="138">
        <v>13</v>
      </c>
      <c r="D31" s="138">
        <v>8</v>
      </c>
      <c r="E31" s="146">
        <v>-38.5</v>
      </c>
      <c r="F31" s="174">
        <v>6</v>
      </c>
      <c r="G31" s="185">
        <v>1</v>
      </c>
      <c r="H31" s="147">
        <f t="shared" si="1"/>
        <v>-83.333333333333343</v>
      </c>
      <c r="I31" s="136"/>
      <c r="J31" s="136"/>
    </row>
    <row r="32" spans="1:10" ht="18.95" customHeight="1" thickBot="1" x14ac:dyDescent="0.3">
      <c r="A32" s="145" t="s">
        <v>20</v>
      </c>
      <c r="B32" s="138">
        <v>0</v>
      </c>
      <c r="C32" s="138">
        <v>2</v>
      </c>
      <c r="D32" s="138">
        <v>1</v>
      </c>
      <c r="E32" s="146">
        <v>-50</v>
      </c>
      <c r="F32" s="174">
        <v>0</v>
      </c>
      <c r="G32" s="185">
        <v>0</v>
      </c>
      <c r="H32" s="147">
        <v>0</v>
      </c>
      <c r="I32" s="136"/>
      <c r="J32" s="136"/>
    </row>
    <row r="33" spans="1:10" ht="18.95" customHeight="1" thickBot="1" x14ac:dyDescent="0.3">
      <c r="A33" s="145" t="s">
        <v>21</v>
      </c>
      <c r="B33" s="138">
        <v>0</v>
      </c>
      <c r="C33" s="138">
        <v>0</v>
      </c>
      <c r="D33" s="138">
        <v>0</v>
      </c>
      <c r="E33" s="146">
        <v>0</v>
      </c>
      <c r="F33" s="174">
        <v>0</v>
      </c>
      <c r="G33" s="185">
        <v>0</v>
      </c>
      <c r="H33" s="147">
        <v>0</v>
      </c>
      <c r="I33" s="136"/>
      <c r="J33" s="136"/>
    </row>
    <row r="34" spans="1:10" ht="18.95" customHeight="1" thickBot="1" x14ac:dyDescent="0.3">
      <c r="A34" s="145" t="s">
        <v>22</v>
      </c>
      <c r="B34" s="138">
        <v>0</v>
      </c>
      <c r="C34" s="138">
        <v>0</v>
      </c>
      <c r="D34" s="146">
        <v>0</v>
      </c>
      <c r="E34" s="148"/>
      <c r="F34" s="174">
        <v>0</v>
      </c>
      <c r="G34" s="185">
        <v>0</v>
      </c>
      <c r="H34" s="147">
        <v>0</v>
      </c>
      <c r="I34" s="136"/>
      <c r="J34" s="136"/>
    </row>
    <row r="35" spans="1:10" ht="18.95" customHeight="1" thickBot="1" x14ac:dyDescent="0.3">
      <c r="A35" s="143" t="s">
        <v>28</v>
      </c>
      <c r="B35" s="141">
        <v>7798</v>
      </c>
      <c r="C35" s="141">
        <v>9297</v>
      </c>
      <c r="D35" s="140">
        <v>9664</v>
      </c>
      <c r="E35" s="149"/>
      <c r="F35" s="173">
        <v>6319</v>
      </c>
      <c r="G35" s="184">
        <f>G36+G37+G38+G39+G40</f>
        <v>7846</v>
      </c>
      <c r="H35" s="144">
        <f t="shared" si="1"/>
        <v>24.165216015192279</v>
      </c>
      <c r="I35" s="136"/>
      <c r="J35" s="136"/>
    </row>
    <row r="36" spans="1:10" ht="18.95" customHeight="1" thickBot="1" x14ac:dyDescent="0.3">
      <c r="A36" s="145" t="s">
        <v>18</v>
      </c>
      <c r="B36" s="138">
        <v>115</v>
      </c>
      <c r="C36" s="138">
        <v>181</v>
      </c>
      <c r="D36" s="146">
        <v>260</v>
      </c>
      <c r="E36" s="148"/>
      <c r="F36" s="174">
        <v>90</v>
      </c>
      <c r="G36" s="185">
        <v>88</v>
      </c>
      <c r="H36" s="147">
        <f t="shared" si="1"/>
        <v>-2.2222222222222223</v>
      </c>
      <c r="I36" s="136"/>
      <c r="J36" s="136"/>
    </row>
    <row r="37" spans="1:10" ht="18.95" customHeight="1" thickBot="1" x14ac:dyDescent="0.3">
      <c r="A37" s="145" t="s">
        <v>19</v>
      </c>
      <c r="B37" s="138">
        <v>4174</v>
      </c>
      <c r="C37" s="138">
        <v>4808</v>
      </c>
      <c r="D37" s="146">
        <v>5725</v>
      </c>
      <c r="E37" s="148"/>
      <c r="F37" s="174">
        <v>3673</v>
      </c>
      <c r="G37" s="185">
        <v>4609</v>
      </c>
      <c r="H37" s="147">
        <f t="shared" si="1"/>
        <v>25.483256193846991</v>
      </c>
      <c r="I37" s="136"/>
      <c r="J37" s="136"/>
    </row>
    <row r="38" spans="1:10" ht="18.95" customHeight="1" thickBot="1" x14ac:dyDescent="0.3">
      <c r="A38" s="145" t="s">
        <v>20</v>
      </c>
      <c r="B38" s="138">
        <v>3191</v>
      </c>
      <c r="C38" s="138">
        <v>3986</v>
      </c>
      <c r="D38" s="146">
        <v>3419</v>
      </c>
      <c r="E38" s="148"/>
      <c r="F38" s="174">
        <v>2382</v>
      </c>
      <c r="G38" s="185">
        <v>2958</v>
      </c>
      <c r="H38" s="147">
        <f t="shared" si="1"/>
        <v>24.181360201511335</v>
      </c>
      <c r="I38" s="136"/>
      <c r="J38" s="136"/>
    </row>
    <row r="39" spans="1:10" ht="18.95" customHeight="1" thickBot="1" x14ac:dyDescent="0.3">
      <c r="A39" s="145" t="s">
        <v>21</v>
      </c>
      <c r="B39" s="138">
        <v>316</v>
      </c>
      <c r="C39" s="138">
        <v>322</v>
      </c>
      <c r="D39" s="146">
        <v>256</v>
      </c>
      <c r="E39" s="148"/>
      <c r="F39" s="174">
        <v>174</v>
      </c>
      <c r="G39" s="185">
        <v>191</v>
      </c>
      <c r="H39" s="147">
        <f t="shared" si="1"/>
        <v>9.7701149425287355</v>
      </c>
      <c r="I39" s="136"/>
      <c r="J39" s="136"/>
    </row>
    <row r="40" spans="1:10" ht="18.95" customHeight="1" thickBot="1" x14ac:dyDescent="0.3">
      <c r="A40" s="145" t="s">
        <v>22</v>
      </c>
      <c r="B40" s="138">
        <v>2</v>
      </c>
      <c r="C40" s="138">
        <v>0</v>
      </c>
      <c r="D40" s="146">
        <v>4</v>
      </c>
      <c r="E40" s="148"/>
      <c r="F40" s="174">
        <v>2</v>
      </c>
      <c r="G40" s="185">
        <v>0</v>
      </c>
      <c r="H40" s="147">
        <f t="shared" si="1"/>
        <v>-100</v>
      </c>
      <c r="I40" s="136"/>
      <c r="J40" s="136"/>
    </row>
    <row r="41" spans="1:10" ht="52.5" customHeight="1" thickBot="1" x14ac:dyDescent="0.3">
      <c r="A41" s="252">
        <v>14</v>
      </c>
      <c r="B41" s="253"/>
      <c r="C41" s="253"/>
      <c r="D41" s="253"/>
      <c r="E41" s="253"/>
      <c r="F41" s="253"/>
      <c r="G41" s="253"/>
      <c r="H41" s="253"/>
      <c r="I41" s="253"/>
      <c r="J41" s="253"/>
    </row>
    <row r="42" spans="1:10" ht="18.95" customHeight="1" thickBot="1" x14ac:dyDescent="0.3">
      <c r="A42" s="143" t="s">
        <v>3</v>
      </c>
      <c r="B42" s="137">
        <v>2012</v>
      </c>
      <c r="C42" s="137">
        <v>2013</v>
      </c>
      <c r="D42" s="137">
        <v>2014</v>
      </c>
      <c r="E42" s="140"/>
      <c r="F42" s="186" t="s">
        <v>125</v>
      </c>
      <c r="G42" s="184" t="s">
        <v>126</v>
      </c>
      <c r="H42" s="142" t="s">
        <v>31</v>
      </c>
      <c r="I42" s="136"/>
      <c r="J42" s="136"/>
    </row>
    <row r="43" spans="1:10" ht="21" customHeight="1" thickBot="1" x14ac:dyDescent="0.3">
      <c r="A43" s="143" t="s">
        <v>29</v>
      </c>
      <c r="B43" s="141">
        <v>1860</v>
      </c>
      <c r="C43" s="141">
        <v>2178</v>
      </c>
      <c r="D43" s="140">
        <v>2459</v>
      </c>
      <c r="E43" s="149"/>
      <c r="F43" s="173">
        <v>1753</v>
      </c>
      <c r="G43" s="184">
        <f>G44+G45+G46+G47+G48</f>
        <v>1667</v>
      </c>
      <c r="H43" s="144">
        <f t="shared" ref="H43:H53" si="2">((G43-F43)/F43)*100</f>
        <v>-4.905875641756988</v>
      </c>
      <c r="I43" s="136"/>
      <c r="J43" s="136"/>
    </row>
    <row r="44" spans="1:10" ht="21" customHeight="1" thickBot="1" x14ac:dyDescent="0.3">
      <c r="A44" s="145" t="s">
        <v>18</v>
      </c>
      <c r="B44" s="138">
        <v>316</v>
      </c>
      <c r="C44" s="138">
        <v>476</v>
      </c>
      <c r="D44" s="146">
        <v>324</v>
      </c>
      <c r="E44" s="148"/>
      <c r="F44" s="174">
        <v>240</v>
      </c>
      <c r="G44" s="185">
        <v>170</v>
      </c>
      <c r="H44" s="147">
        <f t="shared" si="2"/>
        <v>-29.166666666666668</v>
      </c>
      <c r="I44" s="136"/>
      <c r="J44" s="136"/>
    </row>
    <row r="45" spans="1:10" ht="21" customHeight="1" thickBot="1" x14ac:dyDescent="0.3">
      <c r="A45" s="145" t="s">
        <v>19</v>
      </c>
      <c r="B45" s="138">
        <v>774</v>
      </c>
      <c r="C45" s="138">
        <v>786</v>
      </c>
      <c r="D45" s="146">
        <v>1024</v>
      </c>
      <c r="E45" s="148"/>
      <c r="F45" s="174">
        <v>736</v>
      </c>
      <c r="G45" s="185">
        <v>624</v>
      </c>
      <c r="H45" s="147">
        <f t="shared" si="2"/>
        <v>-15.217391304347828</v>
      </c>
      <c r="I45" s="136"/>
      <c r="J45" s="136"/>
    </row>
    <row r="46" spans="1:10" ht="21" customHeight="1" thickBot="1" x14ac:dyDescent="0.3">
      <c r="A46" s="145" t="s">
        <v>20</v>
      </c>
      <c r="B46" s="138">
        <v>679</v>
      </c>
      <c r="C46" s="138">
        <v>819</v>
      </c>
      <c r="D46" s="146">
        <v>990</v>
      </c>
      <c r="E46" s="148"/>
      <c r="F46" s="174">
        <v>683</v>
      </c>
      <c r="G46" s="185">
        <v>766</v>
      </c>
      <c r="H46" s="147">
        <f t="shared" si="2"/>
        <v>12.152269399707174</v>
      </c>
      <c r="I46" s="136"/>
      <c r="J46" s="136"/>
    </row>
    <row r="47" spans="1:10" ht="21" customHeight="1" thickBot="1" x14ac:dyDescent="0.3">
      <c r="A47" s="145" t="s">
        <v>21</v>
      </c>
      <c r="B47" s="138">
        <v>84</v>
      </c>
      <c r="C47" s="138">
        <v>92</v>
      </c>
      <c r="D47" s="146">
        <v>106</v>
      </c>
      <c r="E47" s="148"/>
      <c r="F47" s="174">
        <v>81</v>
      </c>
      <c r="G47" s="185">
        <v>90</v>
      </c>
      <c r="H47" s="147">
        <f t="shared" si="2"/>
        <v>11.111111111111111</v>
      </c>
      <c r="I47" s="136"/>
      <c r="J47" s="136"/>
    </row>
    <row r="48" spans="1:10" ht="21" customHeight="1" thickBot="1" x14ac:dyDescent="0.3">
      <c r="A48" s="145" t="s">
        <v>22</v>
      </c>
      <c r="B48" s="138">
        <v>7</v>
      </c>
      <c r="C48" s="138">
        <v>5</v>
      </c>
      <c r="D48" s="146">
        <v>15</v>
      </c>
      <c r="E48" s="148"/>
      <c r="F48" s="174">
        <v>13</v>
      </c>
      <c r="G48" s="185">
        <v>17</v>
      </c>
      <c r="H48" s="147">
        <f t="shared" si="2"/>
        <v>30.76923076923077</v>
      </c>
      <c r="I48" s="136"/>
      <c r="J48" s="136"/>
    </row>
    <row r="49" spans="1:10" ht="35.25" customHeight="1" thickBot="1" x14ac:dyDescent="0.3">
      <c r="A49" s="143" t="s">
        <v>30</v>
      </c>
      <c r="B49" s="141">
        <v>232</v>
      </c>
      <c r="C49" s="141">
        <v>197</v>
      </c>
      <c r="D49" s="140">
        <v>221</v>
      </c>
      <c r="E49" s="149"/>
      <c r="F49" s="173">
        <v>165</v>
      </c>
      <c r="G49" s="184">
        <f>G50+G51+G52+G53+G54</f>
        <v>178</v>
      </c>
      <c r="H49" s="144">
        <f t="shared" si="2"/>
        <v>7.878787878787878</v>
      </c>
      <c r="I49" s="136"/>
      <c r="J49" s="136"/>
    </row>
    <row r="50" spans="1:10" ht="21" customHeight="1" thickBot="1" x14ac:dyDescent="0.3">
      <c r="A50" s="150" t="s">
        <v>18</v>
      </c>
      <c r="B50" s="138">
        <v>26</v>
      </c>
      <c r="C50" s="138">
        <v>49</v>
      </c>
      <c r="D50" s="146">
        <v>26</v>
      </c>
      <c r="E50" s="148"/>
      <c r="F50" s="174">
        <v>18</v>
      </c>
      <c r="G50" s="185">
        <v>14</v>
      </c>
      <c r="H50" s="147">
        <f t="shared" si="2"/>
        <v>-22.222222222222221</v>
      </c>
      <c r="I50" s="136"/>
      <c r="J50" s="136"/>
    </row>
    <row r="51" spans="1:10" ht="21" customHeight="1" thickBot="1" x14ac:dyDescent="0.3">
      <c r="A51" s="145" t="s">
        <v>19</v>
      </c>
      <c r="B51" s="138">
        <v>109</v>
      </c>
      <c r="C51" s="138">
        <v>82</v>
      </c>
      <c r="D51" s="146">
        <v>111</v>
      </c>
      <c r="E51" s="148"/>
      <c r="F51" s="174">
        <v>86</v>
      </c>
      <c r="G51" s="185">
        <v>94</v>
      </c>
      <c r="H51" s="147">
        <f t="shared" si="2"/>
        <v>9.3023255813953494</v>
      </c>
      <c r="I51" s="136"/>
      <c r="J51" s="136"/>
    </row>
    <row r="52" spans="1:10" ht="21" customHeight="1" thickBot="1" x14ac:dyDescent="0.3">
      <c r="A52" s="145" t="s">
        <v>20</v>
      </c>
      <c r="B52" s="138">
        <v>85</v>
      </c>
      <c r="C52" s="138">
        <v>61</v>
      </c>
      <c r="D52" s="146">
        <v>76</v>
      </c>
      <c r="E52" s="148"/>
      <c r="F52" s="174">
        <v>56</v>
      </c>
      <c r="G52" s="185">
        <v>60</v>
      </c>
      <c r="H52" s="147">
        <f t="shared" si="2"/>
        <v>7.1428571428571423</v>
      </c>
      <c r="I52" s="136"/>
      <c r="J52" s="136"/>
    </row>
    <row r="53" spans="1:10" ht="21" customHeight="1" thickBot="1" x14ac:dyDescent="0.3">
      <c r="A53" s="145" t="s">
        <v>21</v>
      </c>
      <c r="B53" s="138">
        <v>11</v>
      </c>
      <c r="C53" s="138">
        <v>5</v>
      </c>
      <c r="D53" s="146">
        <v>8</v>
      </c>
      <c r="E53" s="148"/>
      <c r="F53" s="174">
        <v>5</v>
      </c>
      <c r="G53" s="185">
        <v>10</v>
      </c>
      <c r="H53" s="147">
        <f t="shared" si="2"/>
        <v>100</v>
      </c>
      <c r="I53" s="136"/>
      <c r="J53" s="136"/>
    </row>
    <row r="54" spans="1:10" ht="21" customHeight="1" thickBot="1" x14ac:dyDescent="0.3">
      <c r="A54" s="145" t="s">
        <v>22</v>
      </c>
      <c r="B54" s="138">
        <v>1</v>
      </c>
      <c r="C54" s="138">
        <v>0</v>
      </c>
      <c r="D54" s="146">
        <v>0</v>
      </c>
      <c r="E54" s="148"/>
      <c r="F54" s="174">
        <v>0</v>
      </c>
      <c r="G54" s="185">
        <v>0</v>
      </c>
      <c r="H54" s="147">
        <v>0</v>
      </c>
      <c r="I54" s="136"/>
      <c r="J54" s="136"/>
    </row>
    <row r="55" spans="1:10" ht="15" x14ac:dyDescent="0.25">
      <c r="A55" s="13"/>
      <c r="B55" s="13"/>
      <c r="C55" s="13"/>
      <c r="D55" s="13"/>
      <c r="E55" s="13"/>
      <c r="F55" s="46"/>
      <c r="G55" s="46"/>
      <c r="H55" s="38"/>
    </row>
    <row r="56" spans="1:10" ht="15" x14ac:dyDescent="0.25">
      <c r="A56" s="14"/>
      <c r="F56" s="51"/>
      <c r="G56" s="37"/>
      <c r="H56" s="38"/>
    </row>
    <row r="57" spans="1:10" ht="15" x14ac:dyDescent="0.25">
      <c r="F57" s="51"/>
      <c r="G57" s="37"/>
      <c r="H57" s="38"/>
    </row>
    <row r="58" spans="1:10" ht="15" x14ac:dyDescent="0.25">
      <c r="F58" s="51"/>
      <c r="G58" s="37"/>
      <c r="H58" s="38"/>
    </row>
    <row r="59" spans="1:10" ht="15" x14ac:dyDescent="0.25">
      <c r="A59" s="224">
        <v>15</v>
      </c>
      <c r="B59" s="224"/>
      <c r="C59" s="224"/>
      <c r="D59" s="224"/>
      <c r="E59" s="224"/>
      <c r="F59" s="224"/>
      <c r="G59" s="224"/>
      <c r="H59" s="224"/>
      <c r="I59" s="224"/>
      <c r="J59" s="224"/>
    </row>
    <row r="60" spans="1:10" thickBot="1" x14ac:dyDescent="0.3">
      <c r="F60" s="51"/>
      <c r="G60" s="37"/>
      <c r="H60" s="38"/>
    </row>
  </sheetData>
  <customSheetViews>
    <customSheetView guid="{DAED5F8A-1D0F-4FEC-9F91-AE1C92AB4224}">
      <selection activeCell="M10" sqref="M10"/>
      <pageMargins left="0.7" right="0.7" top="0.75" bottom="0.75" header="0.3" footer="0.3"/>
    </customSheetView>
  </customSheetViews>
  <mergeCells count="3">
    <mergeCell ref="A41:J41"/>
    <mergeCell ref="A21:J21"/>
    <mergeCell ref="A59:J59"/>
  </mergeCells>
  <phoneticPr fontId="38" type="noConversion"/>
  <pageMargins left="0.70866141732283472" right="0.70866141732283472" top="0.43307086614173229" bottom="0.74803149606299213" header="0.31496062992125984" footer="0.31496062992125984"/>
  <pageSetup paperSize="9" scale="86" orientation="portrait" r:id="rId1"/>
  <rowBreaks count="2" manualBreakCount="2">
    <brk id="21" max="10" man="1"/>
    <brk id="4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</sheetPr>
  <dimension ref="A1:I22"/>
  <sheetViews>
    <sheetView view="pageLayout" topLeftCell="A4" zoomScaleNormal="100" zoomScaleSheetLayoutView="115" workbookViewId="0">
      <selection activeCell="B24" sqref="B24"/>
    </sheetView>
  </sheetViews>
  <sheetFormatPr defaultRowHeight="15" x14ac:dyDescent="0.25"/>
  <cols>
    <col min="1" max="1" width="44.5703125" customWidth="1"/>
    <col min="2" max="2" width="6.28515625" customWidth="1"/>
    <col min="3" max="3" width="6" customWidth="1"/>
    <col min="4" max="4" width="6.5703125" customWidth="1"/>
    <col min="5" max="6" width="7.28515625" customWidth="1"/>
    <col min="7" max="7" width="6.7109375" customWidth="1"/>
    <col min="8" max="8" width="17.28515625" customWidth="1"/>
    <col min="9" max="9" width="7" customWidth="1"/>
  </cols>
  <sheetData>
    <row r="1" spans="1:9" ht="33" customHeight="1" thickBot="1" x14ac:dyDescent="0.3">
      <c r="A1" s="260" t="s">
        <v>32</v>
      </c>
      <c r="B1" s="261"/>
      <c r="C1" s="261"/>
      <c r="D1" s="261"/>
      <c r="E1" s="261"/>
      <c r="F1" s="261"/>
      <c r="G1" s="261"/>
    </row>
    <row r="2" spans="1:9" ht="15.75" hidden="1" thickBot="1" x14ac:dyDescent="0.3">
      <c r="A2" s="17"/>
    </row>
    <row r="3" spans="1:9" x14ac:dyDescent="0.25">
      <c r="A3" s="219" t="s">
        <v>3</v>
      </c>
      <c r="B3" s="219">
        <v>2012</v>
      </c>
      <c r="C3" s="219">
        <v>2013</v>
      </c>
      <c r="D3" s="219">
        <v>2014</v>
      </c>
      <c r="E3" s="262" t="s">
        <v>125</v>
      </c>
      <c r="F3" s="264" t="s">
        <v>126</v>
      </c>
      <c r="G3" s="18" t="s">
        <v>33</v>
      </c>
    </row>
    <row r="4" spans="1:9" ht="8.25" customHeight="1" thickBot="1" x14ac:dyDescent="0.3">
      <c r="A4" s="220"/>
      <c r="B4" s="220"/>
      <c r="C4" s="220"/>
      <c r="D4" s="220"/>
      <c r="E4" s="263"/>
      <c r="F4" s="265"/>
      <c r="G4" s="8" t="s">
        <v>34</v>
      </c>
    </row>
    <row r="5" spans="1:9" ht="24.75" customHeight="1" thickBot="1" x14ac:dyDescent="0.3">
      <c r="A5" s="3" t="s">
        <v>35</v>
      </c>
      <c r="B5" s="9">
        <v>419</v>
      </c>
      <c r="C5" s="8">
        <v>525</v>
      </c>
      <c r="D5" s="8">
        <v>585</v>
      </c>
      <c r="E5" s="157">
        <v>429</v>
      </c>
      <c r="F5" s="152">
        <f>227+61+31</f>
        <v>319</v>
      </c>
      <c r="G5" s="70">
        <f>((F5-E5)/E5)*100</f>
        <v>-25.641025641025639</v>
      </c>
    </row>
    <row r="6" spans="1:9" ht="29.25" customHeight="1" thickBot="1" x14ac:dyDescent="0.3">
      <c r="A6" s="4" t="s">
        <v>80</v>
      </c>
      <c r="B6" s="9">
        <v>17737</v>
      </c>
      <c r="C6" s="8">
        <v>19711</v>
      </c>
      <c r="D6" s="8">
        <v>18504</v>
      </c>
      <c r="E6" s="157">
        <f>13891+1</f>
        <v>13892</v>
      </c>
      <c r="F6" s="152">
        <f>15548+3</f>
        <v>15551</v>
      </c>
      <c r="G6" s="70">
        <f t="shared" ref="G6:G18" si="0">((F6-E6)/E6)*100</f>
        <v>11.942124964008062</v>
      </c>
    </row>
    <row r="7" spans="1:9" ht="27.75" customHeight="1" thickBot="1" x14ac:dyDescent="0.3">
      <c r="A7" s="3" t="s">
        <v>36</v>
      </c>
      <c r="B7" s="9">
        <v>46</v>
      </c>
      <c r="C7" s="8">
        <v>65</v>
      </c>
      <c r="D7" s="8">
        <v>124</v>
      </c>
      <c r="E7" s="157">
        <v>92</v>
      </c>
      <c r="F7" s="152">
        <f>14+42+1</f>
        <v>57</v>
      </c>
      <c r="G7" s="70">
        <f t="shared" si="0"/>
        <v>-38.04347826086957</v>
      </c>
      <c r="H7" s="266"/>
      <c r="I7" s="267"/>
    </row>
    <row r="8" spans="1:9" ht="30" customHeight="1" thickBot="1" x14ac:dyDescent="0.3">
      <c r="A8" s="4" t="s">
        <v>37</v>
      </c>
      <c r="B8" s="19">
        <v>64</v>
      </c>
      <c r="C8" s="11">
        <v>35</v>
      </c>
      <c r="D8" s="11">
        <v>64</v>
      </c>
      <c r="E8" s="188">
        <v>45</v>
      </c>
      <c r="F8" s="187">
        <v>85</v>
      </c>
      <c r="G8" s="70">
        <f t="shared" si="0"/>
        <v>88.888888888888886</v>
      </c>
      <c r="H8" s="258"/>
      <c r="I8" s="259"/>
    </row>
    <row r="9" spans="1:9" ht="28.5" customHeight="1" thickBot="1" x14ac:dyDescent="0.3">
      <c r="A9" s="3" t="s">
        <v>38</v>
      </c>
      <c r="B9" s="9">
        <v>1184</v>
      </c>
      <c r="C9" s="8">
        <v>1095</v>
      </c>
      <c r="D9" s="8">
        <v>1372</v>
      </c>
      <c r="E9" s="157">
        <f>17+933+49</f>
        <v>999</v>
      </c>
      <c r="F9" s="152">
        <f>15+1179+33</f>
        <v>1227</v>
      </c>
      <c r="G9" s="70">
        <f t="shared" si="0"/>
        <v>22.822822822822822</v>
      </c>
      <c r="H9" s="258"/>
      <c r="I9" s="259"/>
    </row>
    <row r="10" spans="1:9" ht="18" customHeight="1" thickBot="1" x14ac:dyDescent="0.3">
      <c r="A10" s="4" t="s">
        <v>39</v>
      </c>
      <c r="B10" s="19">
        <v>1310</v>
      </c>
      <c r="C10" s="19">
        <v>1430</v>
      </c>
      <c r="D10" s="11">
        <v>1330</v>
      </c>
      <c r="E10" s="188">
        <v>893</v>
      </c>
      <c r="F10" s="187">
        <v>1228</v>
      </c>
      <c r="G10" s="70">
        <f t="shared" si="0"/>
        <v>37.513997760358343</v>
      </c>
    </row>
    <row r="11" spans="1:9" ht="26.25" customHeight="1" thickBot="1" x14ac:dyDescent="0.3">
      <c r="A11" s="3" t="s">
        <v>40</v>
      </c>
      <c r="B11" s="9">
        <v>7468</v>
      </c>
      <c r="C11" s="9">
        <v>8270</v>
      </c>
      <c r="D11" s="8">
        <v>10124</v>
      </c>
      <c r="E11" s="157">
        <v>7924</v>
      </c>
      <c r="F11" s="152">
        <v>9519</v>
      </c>
      <c r="G11" s="70">
        <f t="shared" si="0"/>
        <v>20.128722867238768</v>
      </c>
    </row>
    <row r="12" spans="1:9" ht="54" customHeight="1" thickBot="1" x14ac:dyDescent="0.3">
      <c r="A12" s="3" t="s">
        <v>41</v>
      </c>
      <c r="B12" s="9">
        <v>1125</v>
      </c>
      <c r="C12" s="9">
        <v>1641</v>
      </c>
      <c r="D12" s="8">
        <v>1857</v>
      </c>
      <c r="E12" s="157">
        <v>1447</v>
      </c>
      <c r="F12" s="152">
        <v>1493</v>
      </c>
      <c r="G12" s="70">
        <f t="shared" si="0"/>
        <v>3.1789910158949555</v>
      </c>
    </row>
    <row r="13" spans="1:9" ht="15.75" thickBot="1" x14ac:dyDescent="0.3">
      <c r="A13" s="4" t="s">
        <v>42</v>
      </c>
      <c r="B13" s="19">
        <v>99</v>
      </c>
      <c r="C13" s="19">
        <v>1599</v>
      </c>
      <c r="D13" s="11">
        <v>1843</v>
      </c>
      <c r="E13" s="188">
        <v>1379</v>
      </c>
      <c r="F13" s="187">
        <v>1441</v>
      </c>
      <c r="G13" s="70">
        <f t="shared" si="0"/>
        <v>4.4960116026105874</v>
      </c>
    </row>
    <row r="14" spans="1:9" ht="36" customHeight="1" thickBot="1" x14ac:dyDescent="0.3">
      <c r="A14" s="3" t="s">
        <v>43</v>
      </c>
      <c r="B14" s="9">
        <v>356</v>
      </c>
      <c r="C14" s="9">
        <v>351</v>
      </c>
      <c r="D14" s="8">
        <v>279</v>
      </c>
      <c r="E14" s="157">
        <v>227</v>
      </c>
      <c r="F14" s="152">
        <v>261</v>
      </c>
      <c r="G14" s="70">
        <f t="shared" si="0"/>
        <v>14.977973568281937</v>
      </c>
    </row>
    <row r="15" spans="1:9" ht="18" customHeight="1" thickBot="1" x14ac:dyDescent="0.3">
      <c r="A15" s="4" t="s">
        <v>44</v>
      </c>
      <c r="B15" s="19">
        <v>269</v>
      </c>
      <c r="C15" s="19">
        <v>227</v>
      </c>
      <c r="D15" s="11">
        <v>246</v>
      </c>
      <c r="E15" s="188">
        <v>187</v>
      </c>
      <c r="F15" s="187">
        <v>219</v>
      </c>
      <c r="G15" s="70">
        <f t="shared" si="0"/>
        <v>17.112299465240639</v>
      </c>
    </row>
    <row r="16" spans="1:9" ht="17.25" customHeight="1" thickBot="1" x14ac:dyDescent="0.3">
      <c r="A16" s="3" t="s">
        <v>45</v>
      </c>
      <c r="B16" s="9">
        <v>878</v>
      </c>
      <c r="C16" s="9">
        <v>663</v>
      </c>
      <c r="D16" s="8">
        <v>881</v>
      </c>
      <c r="E16" s="157">
        <v>677</v>
      </c>
      <c r="F16" s="152">
        <v>763</v>
      </c>
      <c r="G16" s="70">
        <f t="shared" si="0"/>
        <v>12.703101920236337</v>
      </c>
    </row>
    <row r="17" spans="1:9" ht="18" customHeight="1" thickBot="1" x14ac:dyDescent="0.3">
      <c r="A17" s="5" t="s">
        <v>46</v>
      </c>
      <c r="B17" s="19">
        <v>447</v>
      </c>
      <c r="C17" s="19">
        <v>835</v>
      </c>
      <c r="D17" s="11">
        <v>1139</v>
      </c>
      <c r="E17" s="188">
        <v>846</v>
      </c>
      <c r="F17" s="187">
        <v>992</v>
      </c>
      <c r="G17" s="70">
        <f t="shared" si="0"/>
        <v>17.257683215130022</v>
      </c>
    </row>
    <row r="18" spans="1:9" ht="20.25" customHeight="1" thickBot="1" x14ac:dyDescent="0.3">
      <c r="A18" s="3" t="s">
        <v>47</v>
      </c>
      <c r="B18" s="9">
        <v>95</v>
      </c>
      <c r="C18" s="9">
        <v>135</v>
      </c>
      <c r="D18" s="8">
        <v>105</v>
      </c>
      <c r="E18" s="157">
        <v>40</v>
      </c>
      <c r="F18" s="152">
        <f>11+36+17+7+2</f>
        <v>73</v>
      </c>
      <c r="G18" s="70">
        <f t="shared" si="0"/>
        <v>82.5</v>
      </c>
    </row>
    <row r="19" spans="1:9" x14ac:dyDescent="0.25">
      <c r="A19" s="236">
        <v>16</v>
      </c>
      <c r="B19" s="236"/>
      <c r="C19" s="236"/>
      <c r="D19" s="236"/>
      <c r="E19" s="236"/>
      <c r="F19" s="236"/>
      <c r="G19" s="236"/>
      <c r="H19" s="236"/>
      <c r="I19" s="236"/>
    </row>
    <row r="22" spans="1:9" x14ac:dyDescent="0.25">
      <c r="A22" s="236"/>
      <c r="B22" s="236"/>
      <c r="C22" s="236"/>
      <c r="D22" s="236"/>
      <c r="E22" s="236"/>
      <c r="F22" s="236"/>
      <c r="G22" s="236"/>
      <c r="H22" s="236"/>
      <c r="I22" s="236"/>
    </row>
  </sheetData>
  <customSheetViews>
    <customSheetView guid="{DAED5F8A-1D0F-4FEC-9F91-AE1C92AB4224}" topLeftCell="A22">
      <selection activeCell="G6" sqref="G6"/>
      <pageMargins left="0.7" right="0.7" top="0.75" bottom="0.75" header="0.3" footer="0.3"/>
    </customSheetView>
  </customSheetViews>
  <mergeCells count="12">
    <mergeCell ref="A19:I19"/>
    <mergeCell ref="H9:I9"/>
    <mergeCell ref="A22:I22"/>
    <mergeCell ref="A1:G1"/>
    <mergeCell ref="E3:E4"/>
    <mergeCell ref="F3:F4"/>
    <mergeCell ref="H8:I8"/>
    <mergeCell ref="H7:I7"/>
    <mergeCell ref="A3:A4"/>
    <mergeCell ref="B3:B4"/>
    <mergeCell ref="C3:C4"/>
    <mergeCell ref="D3:D4"/>
  </mergeCells>
  <phoneticPr fontId="38" type="noConversion"/>
  <pageMargins left="0.11811023622047245" right="0.31496062992125984" top="0.43307086614173229" bottom="0.74803149606299213" header="0.31496062992125984" footer="0.3149606299212598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21"/>
  <sheetViews>
    <sheetView view="pageLayout" zoomScaleSheetLayoutView="100" workbookViewId="0">
      <selection activeCell="H7" sqref="H7:I7"/>
    </sheetView>
  </sheetViews>
  <sheetFormatPr defaultRowHeight="15" x14ac:dyDescent="0.25"/>
  <cols>
    <col min="1" max="1" width="21.5703125" customWidth="1"/>
    <col min="7" max="7" width="10" bestFit="1" customWidth="1"/>
    <col min="8" max="8" width="8.42578125" customWidth="1"/>
    <col min="9" max="9" width="16.85546875" customWidth="1"/>
  </cols>
  <sheetData>
    <row r="1" spans="1:9" ht="18.75" x14ac:dyDescent="0.25">
      <c r="A1" s="268" t="s">
        <v>1</v>
      </c>
      <c r="B1" s="269"/>
      <c r="C1" s="269"/>
      <c r="D1" s="269"/>
      <c r="E1" s="269"/>
      <c r="F1" s="269"/>
      <c r="G1" s="269"/>
      <c r="I1" s="102"/>
    </row>
    <row r="2" spans="1:9" ht="2.25" customHeight="1" thickBot="1" x14ac:dyDescent="0.3">
      <c r="A2" s="20"/>
    </row>
    <row r="3" spans="1:9" ht="28.5" customHeight="1" thickBot="1" x14ac:dyDescent="0.3">
      <c r="A3" s="52" t="s">
        <v>3</v>
      </c>
      <c r="B3" s="21">
        <v>2012</v>
      </c>
      <c r="C3" s="21">
        <v>2013</v>
      </c>
      <c r="D3" s="21">
        <v>2014</v>
      </c>
      <c r="E3" s="189" t="s">
        <v>125</v>
      </c>
      <c r="F3" s="193" t="s">
        <v>126</v>
      </c>
      <c r="G3" s="2" t="s">
        <v>48</v>
      </c>
    </row>
    <row r="4" spans="1:9" ht="29.25" customHeight="1" thickBot="1" x14ac:dyDescent="0.3">
      <c r="A4" s="22" t="s">
        <v>49</v>
      </c>
      <c r="B4" s="15">
        <v>913</v>
      </c>
      <c r="C4" s="8">
        <v>1073</v>
      </c>
      <c r="D4" s="8">
        <v>1340</v>
      </c>
      <c r="E4" s="190">
        <v>981</v>
      </c>
      <c r="F4" s="194">
        <v>1004</v>
      </c>
      <c r="G4" s="109">
        <v>2.2999999999999998</v>
      </c>
    </row>
    <row r="5" spans="1:9" ht="24.75" customHeight="1" thickBot="1" x14ac:dyDescent="0.3">
      <c r="A5" s="23" t="s">
        <v>50</v>
      </c>
      <c r="B5" s="16">
        <v>64.599999999999994</v>
      </c>
      <c r="C5" s="11">
        <v>58.7</v>
      </c>
      <c r="D5" s="11">
        <v>57.2</v>
      </c>
      <c r="E5" s="191">
        <v>63.4</v>
      </c>
      <c r="F5" s="195">
        <v>58.8</v>
      </c>
      <c r="G5" s="110">
        <v>-4.5999999999999996</v>
      </c>
    </row>
    <row r="6" spans="1:9" ht="18.75" customHeight="1" thickBot="1" x14ac:dyDescent="0.3">
      <c r="A6" s="22" t="s">
        <v>51</v>
      </c>
      <c r="B6" s="15">
        <v>372</v>
      </c>
      <c r="C6" s="8">
        <v>414</v>
      </c>
      <c r="D6" s="8">
        <v>642</v>
      </c>
      <c r="E6" s="190">
        <v>457</v>
      </c>
      <c r="F6" s="194">
        <v>456</v>
      </c>
      <c r="G6" s="109">
        <v>-0.2</v>
      </c>
    </row>
    <row r="7" spans="1:9" ht="23.25" customHeight="1" thickBot="1" x14ac:dyDescent="0.3">
      <c r="A7" s="23" t="s">
        <v>50</v>
      </c>
      <c r="B7" s="16">
        <v>60.1</v>
      </c>
      <c r="C7" s="11">
        <v>53.3</v>
      </c>
      <c r="D7" s="11">
        <v>49.8</v>
      </c>
      <c r="E7" s="191">
        <v>53.5</v>
      </c>
      <c r="F7" s="195">
        <v>55.5</v>
      </c>
      <c r="G7" s="110">
        <v>2</v>
      </c>
      <c r="H7" s="270"/>
      <c r="I7" s="267"/>
    </row>
    <row r="8" spans="1:9" ht="31.5" customHeight="1" thickBot="1" x14ac:dyDescent="0.3">
      <c r="A8" s="22" t="s">
        <v>52</v>
      </c>
      <c r="B8" s="15">
        <v>534</v>
      </c>
      <c r="C8" s="8">
        <v>637</v>
      </c>
      <c r="D8" s="8">
        <v>673</v>
      </c>
      <c r="E8" s="190">
        <v>510</v>
      </c>
      <c r="F8" s="194">
        <v>533</v>
      </c>
      <c r="G8" s="109">
        <v>4.5</v>
      </c>
      <c r="I8" s="102"/>
    </row>
    <row r="9" spans="1:9" ht="24.75" customHeight="1" thickBot="1" x14ac:dyDescent="0.3">
      <c r="A9" s="23" t="s">
        <v>50</v>
      </c>
      <c r="B9" s="16">
        <v>68.599999999999994</v>
      </c>
      <c r="C9" s="11">
        <v>62.9</v>
      </c>
      <c r="D9" s="11">
        <v>64.5</v>
      </c>
      <c r="E9" s="191">
        <v>72.599999999999994</v>
      </c>
      <c r="F9" s="195">
        <v>62.8</v>
      </c>
      <c r="G9" s="110">
        <v>-9.8000000000000007</v>
      </c>
    </row>
    <row r="10" spans="1:9" ht="25.5" customHeight="1" thickBot="1" x14ac:dyDescent="0.3">
      <c r="A10" s="22" t="s">
        <v>53</v>
      </c>
      <c r="B10" s="15">
        <v>43</v>
      </c>
      <c r="C10" s="15">
        <v>62</v>
      </c>
      <c r="D10" s="8">
        <v>100</v>
      </c>
      <c r="E10" s="192">
        <v>92</v>
      </c>
      <c r="F10" s="196">
        <v>113</v>
      </c>
      <c r="G10" s="111">
        <v>21</v>
      </c>
    </row>
    <row r="11" spans="1:9" ht="35.25" customHeight="1" thickBot="1" x14ac:dyDescent="0.3">
      <c r="A11" s="22" t="s">
        <v>54</v>
      </c>
      <c r="B11" s="15">
        <v>92325</v>
      </c>
      <c r="C11" s="15">
        <v>53540</v>
      </c>
      <c r="D11" s="8">
        <v>48943</v>
      </c>
      <c r="E11" s="192">
        <v>26542</v>
      </c>
      <c r="F11" s="196">
        <v>105730</v>
      </c>
      <c r="G11" s="112">
        <v>79188</v>
      </c>
    </row>
    <row r="15" spans="1:9" x14ac:dyDescent="0.25">
      <c r="A15" s="236">
        <v>17</v>
      </c>
      <c r="B15" s="236"/>
      <c r="C15" s="236"/>
      <c r="D15" s="236"/>
      <c r="E15" s="236"/>
      <c r="F15" s="236"/>
      <c r="G15" s="236"/>
      <c r="H15" s="236"/>
      <c r="I15" s="236"/>
    </row>
    <row r="21" spans="1:9" x14ac:dyDescent="0.25">
      <c r="A21" s="236"/>
      <c r="B21" s="236"/>
      <c r="C21" s="236"/>
      <c r="D21" s="236"/>
      <c r="E21" s="236"/>
      <c r="F21" s="236"/>
      <c r="G21" s="236"/>
      <c r="H21" s="236"/>
      <c r="I21" s="236"/>
    </row>
  </sheetData>
  <customSheetViews>
    <customSheetView guid="{DAED5F8A-1D0F-4FEC-9F91-AE1C92AB4224}">
      <selection sqref="A1:F12"/>
      <pageMargins left="0.7" right="0.7" top="0.75" bottom="0.75" header="0.3" footer="0.3"/>
    </customSheetView>
  </customSheetViews>
  <mergeCells count="4">
    <mergeCell ref="A1:G1"/>
    <mergeCell ref="H7:I7"/>
    <mergeCell ref="A21:I21"/>
    <mergeCell ref="A15:I15"/>
  </mergeCells>
  <phoneticPr fontId="38" type="noConversion"/>
  <pageMargins left="0.25" right="0.25" top="0.75" bottom="0.75" header="0.3" footer="0.3"/>
  <pageSetup paperSize="9" scale="91" orientation="portrait" r:id="rId1"/>
  <colBreaks count="1" manualBreakCount="1">
    <brk id="9" max="4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</sheetPr>
  <dimension ref="A1:J17"/>
  <sheetViews>
    <sheetView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14" customWidth="1"/>
  </cols>
  <sheetData>
    <row r="1" spans="1:10" ht="48" customHeight="1" x14ac:dyDescent="0.25">
      <c r="A1" s="306" t="s">
        <v>135</v>
      </c>
      <c r="B1" s="307"/>
      <c r="C1" s="307"/>
      <c r="D1" s="307"/>
      <c r="E1" s="307"/>
      <c r="F1" s="307"/>
      <c r="G1" s="307"/>
      <c r="H1" s="128"/>
      <c r="I1" s="128"/>
      <c r="J1" s="128"/>
    </row>
    <row r="2" spans="1:10" ht="22.5" customHeight="1" thickBot="1" x14ac:dyDescent="0.3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5">
      <c r="A3" s="217" t="s">
        <v>3</v>
      </c>
      <c r="B3" s="280">
        <v>2013</v>
      </c>
      <c r="C3" s="280">
        <v>2014</v>
      </c>
      <c r="D3" s="273" t="s">
        <v>125</v>
      </c>
      <c r="E3" s="274" t="s">
        <v>126</v>
      </c>
      <c r="F3" s="25" t="s">
        <v>33</v>
      </c>
    </row>
    <row r="4" spans="1:10" ht="15.75" thickBot="1" x14ac:dyDescent="0.3">
      <c r="A4" s="218"/>
      <c r="B4" s="281"/>
      <c r="C4" s="281"/>
      <c r="D4" s="263"/>
      <c r="E4" s="265"/>
      <c r="F4" s="9" t="s">
        <v>34</v>
      </c>
    </row>
    <row r="5" spans="1:10" ht="36" customHeight="1" thickBot="1" x14ac:dyDescent="0.3">
      <c r="A5" s="44" t="s">
        <v>57</v>
      </c>
      <c r="B5" s="9">
        <v>1006</v>
      </c>
      <c r="C5" s="9">
        <v>910</v>
      </c>
      <c r="D5" s="175">
        <v>744</v>
      </c>
      <c r="E5" s="170">
        <v>950</v>
      </c>
      <c r="F5" s="70">
        <f t="shared" ref="F5:F10" si="0">(E5*100)/D5-100</f>
        <v>27.688172043010752</v>
      </c>
    </row>
    <row r="6" spans="1:10" ht="36" customHeight="1" thickBot="1" x14ac:dyDescent="0.3">
      <c r="A6" s="44" t="s">
        <v>55</v>
      </c>
      <c r="B6" s="9">
        <v>413</v>
      </c>
      <c r="C6" s="9">
        <v>503</v>
      </c>
      <c r="D6" s="175">
        <v>452</v>
      </c>
      <c r="E6" s="170">
        <v>501</v>
      </c>
      <c r="F6" s="70">
        <f t="shared" si="0"/>
        <v>10.840707964601776</v>
      </c>
    </row>
    <row r="7" spans="1:10" ht="25.5" customHeight="1" thickBot="1" x14ac:dyDescent="0.3">
      <c r="A7" s="44" t="s">
        <v>58</v>
      </c>
      <c r="B7" s="9">
        <v>275</v>
      </c>
      <c r="C7" s="9">
        <v>428</v>
      </c>
      <c r="D7" s="175">
        <v>366</v>
      </c>
      <c r="E7" s="170">
        <v>403</v>
      </c>
      <c r="F7" s="70">
        <f t="shared" si="0"/>
        <v>10.10928961748634</v>
      </c>
    </row>
    <row r="8" spans="1:10" ht="28.5" customHeight="1" thickBot="1" x14ac:dyDescent="0.3">
      <c r="A8" s="44" t="s">
        <v>59</v>
      </c>
      <c r="B8" s="9">
        <v>137</v>
      </c>
      <c r="C8" s="9">
        <v>129</v>
      </c>
      <c r="D8" s="175">
        <v>117</v>
      </c>
      <c r="E8" s="170">
        <v>91</v>
      </c>
      <c r="F8" s="70">
        <f t="shared" si="0"/>
        <v>-22.222222222222229</v>
      </c>
      <c r="G8" s="266"/>
      <c r="H8" s="279"/>
    </row>
    <row r="9" spans="1:10" ht="34.5" customHeight="1" thickBot="1" x14ac:dyDescent="0.3">
      <c r="A9" s="44" t="s">
        <v>60</v>
      </c>
      <c r="B9" s="9">
        <v>90</v>
      </c>
      <c r="C9" s="9">
        <v>126</v>
      </c>
      <c r="D9" s="175">
        <v>97</v>
      </c>
      <c r="E9" s="170">
        <v>86</v>
      </c>
      <c r="F9" s="70">
        <f t="shared" si="0"/>
        <v>-11.340206185567013</v>
      </c>
      <c r="G9" s="53"/>
    </row>
    <row r="10" spans="1:10" ht="6" customHeight="1" x14ac:dyDescent="0.25">
      <c r="A10" s="303" t="s">
        <v>137</v>
      </c>
      <c r="B10" s="277">
        <v>228</v>
      </c>
      <c r="C10" s="277">
        <v>331</v>
      </c>
      <c r="D10" s="282">
        <v>312</v>
      </c>
      <c r="E10" s="284">
        <v>308</v>
      </c>
      <c r="F10" s="286">
        <f t="shared" si="0"/>
        <v>-1.2820512820512846</v>
      </c>
    </row>
    <row r="11" spans="1:10" ht="34.5" customHeight="1" thickBot="1" x14ac:dyDescent="0.3">
      <c r="A11" s="304"/>
      <c r="B11" s="278"/>
      <c r="C11" s="278"/>
      <c r="D11" s="283"/>
      <c r="E11" s="285"/>
      <c r="F11" s="305"/>
    </row>
    <row r="13" spans="1:10" x14ac:dyDescent="0.25">
      <c r="A13" s="224">
        <v>18</v>
      </c>
      <c r="B13" s="224"/>
      <c r="C13" s="224"/>
      <c r="D13" s="224"/>
      <c r="E13" s="224"/>
      <c r="F13" s="224"/>
      <c r="G13" s="224"/>
      <c r="H13" s="224"/>
    </row>
    <row r="14" spans="1:10" x14ac:dyDescent="0.25">
      <c r="D14" s="37"/>
      <c r="E14" s="129"/>
      <c r="F14" s="130"/>
      <c r="G14" s="129"/>
      <c r="H14" s="102"/>
    </row>
    <row r="16" spans="1:10" x14ac:dyDescent="0.25">
      <c r="A16" s="224"/>
      <c r="B16" s="224"/>
      <c r="C16" s="224"/>
      <c r="D16" s="224"/>
      <c r="E16" s="224"/>
      <c r="F16" s="224"/>
      <c r="G16" s="224"/>
      <c r="H16" s="224"/>
    </row>
    <row r="17" spans="1:8" x14ac:dyDescent="0.25">
      <c r="A17" s="224"/>
      <c r="B17" s="224"/>
      <c r="C17" s="224"/>
      <c r="D17" s="224"/>
      <c r="E17" s="224"/>
      <c r="F17" s="224"/>
      <c r="G17" s="224"/>
      <c r="H17" s="224"/>
    </row>
  </sheetData>
  <mergeCells count="16">
    <mergeCell ref="A1:G1"/>
    <mergeCell ref="A3:A4"/>
    <mergeCell ref="B3:B4"/>
    <mergeCell ref="C3:C4"/>
    <mergeCell ref="D3:D4"/>
    <mergeCell ref="E3:E4"/>
    <mergeCell ref="A16:H16"/>
    <mergeCell ref="A17:H17"/>
    <mergeCell ref="G8:H8"/>
    <mergeCell ref="A10:A11"/>
    <mergeCell ref="B10:B11"/>
    <mergeCell ref="C10:C11"/>
    <mergeCell ref="D10:D11"/>
    <mergeCell ref="E10:E11"/>
    <mergeCell ref="F10:F11"/>
    <mergeCell ref="A13:H13"/>
  </mergeCells>
  <phoneticPr fontId="3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8"/>
  </sheetPr>
  <dimension ref="A1:I22"/>
  <sheetViews>
    <sheetView tabSelected="1" showWhiteSpace="0" view="pageLayout" zoomScaleSheetLayoutView="115" workbookViewId="0">
      <selection activeCell="H9" sqref="H9:I9"/>
    </sheetView>
  </sheetViews>
  <sheetFormatPr defaultRowHeight="15" x14ac:dyDescent="0.25"/>
  <cols>
    <col min="1" max="1" width="23.140625" customWidth="1"/>
    <col min="2" max="2" width="9.85546875" customWidth="1"/>
    <col min="8" max="8" width="10.42578125" customWidth="1"/>
    <col min="9" max="9" width="9.28515625" customWidth="1"/>
  </cols>
  <sheetData>
    <row r="1" spans="1:9" x14ac:dyDescent="0.25">
      <c r="A1" s="239"/>
      <c r="B1" s="240"/>
      <c r="C1" s="240"/>
      <c r="D1" s="240"/>
      <c r="E1" s="240"/>
      <c r="F1" s="240"/>
      <c r="G1" s="240"/>
      <c r="H1" s="240"/>
    </row>
    <row r="2" spans="1:9" ht="15.75" x14ac:dyDescent="0.25">
      <c r="A2" s="271" t="s">
        <v>56</v>
      </c>
      <c r="B2" s="272"/>
      <c r="C2" s="272"/>
      <c r="D2" s="272"/>
      <c r="E2" s="272"/>
      <c r="F2" s="272"/>
      <c r="G2" s="272"/>
    </row>
    <row r="3" spans="1:9" ht="14.25" customHeight="1" thickBot="1" x14ac:dyDescent="0.3">
      <c r="A3" s="24"/>
    </row>
    <row r="4" spans="1:9" x14ac:dyDescent="0.25">
      <c r="A4" s="217" t="s">
        <v>3</v>
      </c>
      <c r="B4" s="280">
        <v>2012</v>
      </c>
      <c r="C4" s="280">
        <v>2013</v>
      </c>
      <c r="D4" s="280">
        <v>2014</v>
      </c>
      <c r="E4" s="273" t="s">
        <v>125</v>
      </c>
      <c r="F4" s="274" t="s">
        <v>126</v>
      </c>
      <c r="G4" s="25" t="s">
        <v>33</v>
      </c>
    </row>
    <row r="5" spans="1:9" ht="12" customHeight="1" thickBot="1" x14ac:dyDescent="0.3">
      <c r="A5" s="218"/>
      <c r="B5" s="281"/>
      <c r="C5" s="281"/>
      <c r="D5" s="281"/>
      <c r="E5" s="263"/>
      <c r="F5" s="265"/>
      <c r="G5" s="9" t="s">
        <v>34</v>
      </c>
    </row>
    <row r="6" spans="1:9" ht="30.75" customHeight="1" thickBot="1" x14ac:dyDescent="0.3">
      <c r="A6" s="44" t="s">
        <v>57</v>
      </c>
      <c r="B6" s="9">
        <v>326</v>
      </c>
      <c r="C6" s="9">
        <v>330</v>
      </c>
      <c r="D6" s="9">
        <v>329</v>
      </c>
      <c r="E6" s="175">
        <v>238</v>
      </c>
      <c r="F6" s="170">
        <v>245</v>
      </c>
      <c r="G6" s="70">
        <f>((F6-E6)/E6)*100</f>
        <v>2.9411764705882351</v>
      </c>
    </row>
    <row r="7" spans="1:9" ht="28.5" customHeight="1" thickBot="1" x14ac:dyDescent="0.3">
      <c r="A7" s="44" t="s">
        <v>55</v>
      </c>
      <c r="B7" s="9">
        <v>129</v>
      </c>
      <c r="C7" s="9">
        <v>114</v>
      </c>
      <c r="D7" s="9">
        <v>134</v>
      </c>
      <c r="E7" s="175">
        <v>104</v>
      </c>
      <c r="F7" s="170">
        <v>84</v>
      </c>
      <c r="G7" s="70">
        <f t="shared" ref="G7:G11" si="0">((F7-E7)/E7)*100</f>
        <v>-19.230769230769234</v>
      </c>
    </row>
    <row r="8" spans="1:9" ht="33" customHeight="1" thickBot="1" x14ac:dyDescent="0.3">
      <c r="A8" s="44" t="s">
        <v>58</v>
      </c>
      <c r="B8" s="9">
        <v>127</v>
      </c>
      <c r="C8" s="9">
        <v>109</v>
      </c>
      <c r="D8" s="9">
        <v>147</v>
      </c>
      <c r="E8" s="175">
        <v>99</v>
      </c>
      <c r="F8" s="170">
        <v>100</v>
      </c>
      <c r="G8" s="70">
        <f t="shared" si="0"/>
        <v>1.0101010101010102</v>
      </c>
    </row>
    <row r="9" spans="1:9" ht="25.5" customHeight="1" thickBot="1" x14ac:dyDescent="0.3">
      <c r="A9" s="44" t="s">
        <v>59</v>
      </c>
      <c r="B9" s="9">
        <v>14</v>
      </c>
      <c r="C9" s="9">
        <v>13</v>
      </c>
      <c r="D9" s="9">
        <v>21</v>
      </c>
      <c r="E9" s="175">
        <v>19</v>
      </c>
      <c r="F9" s="170">
        <v>25</v>
      </c>
      <c r="G9" s="70">
        <f t="shared" si="0"/>
        <v>31.578947368421051</v>
      </c>
      <c r="H9" s="266"/>
      <c r="I9" s="279"/>
    </row>
    <row r="10" spans="1:9" ht="40.5" customHeight="1" thickBot="1" x14ac:dyDescent="0.3">
      <c r="A10" s="44" t="s">
        <v>60</v>
      </c>
      <c r="B10" s="9">
        <v>12</v>
      </c>
      <c r="C10" s="9">
        <v>13</v>
      </c>
      <c r="D10" s="9">
        <v>21</v>
      </c>
      <c r="E10" s="175">
        <v>18</v>
      </c>
      <c r="F10" s="170">
        <v>25</v>
      </c>
      <c r="G10" s="70">
        <f t="shared" si="0"/>
        <v>38.888888888888893</v>
      </c>
      <c r="H10" s="53"/>
      <c r="I10" s="102"/>
    </row>
    <row r="11" spans="1:9" x14ac:dyDescent="0.25">
      <c r="A11" s="275" t="s">
        <v>119</v>
      </c>
      <c r="B11" s="277">
        <v>2</v>
      </c>
      <c r="C11" s="277">
        <v>3</v>
      </c>
      <c r="D11" s="277">
        <v>6</v>
      </c>
      <c r="E11" s="282">
        <v>6</v>
      </c>
      <c r="F11" s="284">
        <v>8</v>
      </c>
      <c r="G11" s="286">
        <f t="shared" si="0"/>
        <v>33.333333333333329</v>
      </c>
    </row>
    <row r="12" spans="1:9" ht="46.5" customHeight="1" thickBot="1" x14ac:dyDescent="0.3">
      <c r="A12" s="276"/>
      <c r="B12" s="278"/>
      <c r="C12" s="278"/>
      <c r="D12" s="278"/>
      <c r="E12" s="283"/>
      <c r="F12" s="285"/>
      <c r="G12" s="287"/>
    </row>
    <row r="16" spans="1:9" x14ac:dyDescent="0.25">
      <c r="A16" s="236">
        <v>19</v>
      </c>
      <c r="B16" s="236"/>
      <c r="C16" s="236"/>
      <c r="D16" s="236"/>
      <c r="E16" s="236"/>
      <c r="F16" s="236"/>
      <c r="G16" s="236"/>
      <c r="H16" s="236"/>
      <c r="I16" s="236"/>
    </row>
    <row r="21" spans="1:9" ht="22.5" customHeight="1" x14ac:dyDescent="0.25">
      <c r="A21" s="236"/>
      <c r="B21" s="236"/>
      <c r="C21" s="236"/>
      <c r="D21" s="236"/>
      <c r="E21" s="236"/>
      <c r="F21" s="236"/>
      <c r="G21" s="236"/>
      <c r="H21" s="236"/>
      <c r="I21" s="236"/>
    </row>
    <row r="22" spans="1:9" ht="19.5" customHeight="1" x14ac:dyDescent="0.25">
      <c r="A22" s="236"/>
      <c r="B22" s="236"/>
      <c r="C22" s="236"/>
      <c r="D22" s="236"/>
      <c r="E22" s="236"/>
      <c r="F22" s="236"/>
      <c r="G22" s="236"/>
      <c r="H22" s="236"/>
      <c r="I22" s="236"/>
    </row>
  </sheetData>
  <customSheetViews>
    <customSheetView guid="{DAED5F8A-1D0F-4FEC-9F91-AE1C92AB4224}">
      <selection sqref="A1:F10"/>
      <pageMargins left="0.7" right="0.7" top="0.75" bottom="0.75" header="0.3" footer="0.3"/>
    </customSheetView>
  </customSheetViews>
  <mergeCells count="19">
    <mergeCell ref="A22:I22"/>
    <mergeCell ref="A21:I21"/>
    <mergeCell ref="C11:C12"/>
    <mergeCell ref="D11:D12"/>
    <mergeCell ref="E11:E12"/>
    <mergeCell ref="F11:F12"/>
    <mergeCell ref="G11:G12"/>
    <mergeCell ref="A1:H1"/>
    <mergeCell ref="A2:G2"/>
    <mergeCell ref="E4:E5"/>
    <mergeCell ref="F4:F5"/>
    <mergeCell ref="A16:I16"/>
    <mergeCell ref="A11:A12"/>
    <mergeCell ref="B11:B12"/>
    <mergeCell ref="H9:I9"/>
    <mergeCell ref="A4:A5"/>
    <mergeCell ref="B4:B5"/>
    <mergeCell ref="C4:C5"/>
    <mergeCell ref="D4:D5"/>
  </mergeCells>
  <phoneticPr fontId="38" type="noConversion"/>
  <pageMargins left="0.70866141732283461" right="0.27812500000000001" top="0.43307086614173229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19"/>
  <sheetViews>
    <sheetView view="pageLayout" zoomScaleSheetLayoutView="100" workbookViewId="0">
      <selection activeCell="I7" sqref="I7"/>
    </sheetView>
  </sheetViews>
  <sheetFormatPr defaultRowHeight="15" x14ac:dyDescent="0.25"/>
  <cols>
    <col min="1" max="1" width="24.5703125" customWidth="1"/>
    <col min="9" max="9" width="15.42578125" customWidth="1"/>
  </cols>
  <sheetData>
    <row r="1" spans="1:9" ht="15.75" x14ac:dyDescent="0.25">
      <c r="A1" s="99" t="s">
        <v>61</v>
      </c>
    </row>
    <row r="2" spans="1:9" ht="3" customHeight="1" thickBot="1" x14ac:dyDescent="0.3">
      <c r="A2" s="26"/>
    </row>
    <row r="3" spans="1:9" x14ac:dyDescent="0.25">
      <c r="A3" s="289" t="s">
        <v>3</v>
      </c>
      <c r="B3" s="291">
        <v>2012</v>
      </c>
      <c r="C3" s="277">
        <v>2013</v>
      </c>
      <c r="D3" s="277">
        <v>2014</v>
      </c>
      <c r="E3" s="282" t="s">
        <v>125</v>
      </c>
      <c r="F3" s="284" t="s">
        <v>126</v>
      </c>
      <c r="G3" s="27" t="s">
        <v>62</v>
      </c>
    </row>
    <row r="4" spans="1:9" ht="17.25" customHeight="1" thickBot="1" x14ac:dyDescent="0.3">
      <c r="A4" s="290"/>
      <c r="B4" s="292"/>
      <c r="C4" s="278"/>
      <c r="D4" s="278"/>
      <c r="E4" s="263"/>
      <c r="F4" s="265"/>
      <c r="G4" s="28" t="s">
        <v>34</v>
      </c>
    </row>
    <row r="5" spans="1:9" ht="31.5" customHeight="1" thickBot="1" x14ac:dyDescent="0.3">
      <c r="A5" s="45" t="s">
        <v>63</v>
      </c>
      <c r="B5" s="31">
        <v>31772</v>
      </c>
      <c r="C5" s="30">
        <v>32590</v>
      </c>
      <c r="D5" s="30">
        <v>34989</v>
      </c>
      <c r="E5" s="197">
        <v>28036</v>
      </c>
      <c r="F5" s="198">
        <v>31722</v>
      </c>
      <c r="G5" s="113">
        <f>((F5-E5)/E5)*100</f>
        <v>13.147381937508918</v>
      </c>
    </row>
    <row r="6" spans="1:9" ht="23.25" customHeight="1" thickBot="1" x14ac:dyDescent="0.3">
      <c r="A6" s="45" t="s">
        <v>64</v>
      </c>
      <c r="B6" s="31">
        <v>2767</v>
      </c>
      <c r="C6" s="30">
        <v>2635</v>
      </c>
      <c r="D6" s="30">
        <v>2836</v>
      </c>
      <c r="E6" s="197">
        <v>2362</v>
      </c>
      <c r="F6" s="198">
        <v>2403</v>
      </c>
      <c r="G6" s="113">
        <f t="shared" ref="G6:G14" si="0">((F6-E6)/E6)*100</f>
        <v>1.7358171041490262</v>
      </c>
    </row>
    <row r="7" spans="1:9" ht="38.25" customHeight="1" thickBot="1" x14ac:dyDescent="0.3">
      <c r="A7" s="45" t="s">
        <v>65</v>
      </c>
      <c r="B7" s="31">
        <v>2600</v>
      </c>
      <c r="C7" s="30">
        <v>2386</v>
      </c>
      <c r="D7" s="30">
        <v>2591</v>
      </c>
      <c r="E7" s="197">
        <v>2107</v>
      </c>
      <c r="F7" s="198">
        <v>2253</v>
      </c>
      <c r="G7" s="113">
        <f t="shared" si="0"/>
        <v>6.9292833412434733</v>
      </c>
    </row>
    <row r="8" spans="1:9" ht="25.5" customHeight="1" thickBot="1" x14ac:dyDescent="0.3">
      <c r="A8" s="45" t="s">
        <v>66</v>
      </c>
      <c r="B8" s="31">
        <v>8840</v>
      </c>
      <c r="C8" s="30">
        <v>10318</v>
      </c>
      <c r="D8" s="30">
        <v>8958</v>
      </c>
      <c r="E8" s="197">
        <v>7154</v>
      </c>
      <c r="F8" s="198">
        <v>6957</v>
      </c>
      <c r="G8" s="113">
        <f t="shared" si="0"/>
        <v>-2.7537042214145933</v>
      </c>
    </row>
    <row r="9" spans="1:9" ht="24" customHeight="1" thickBot="1" x14ac:dyDescent="0.3">
      <c r="A9" s="45" t="s">
        <v>67</v>
      </c>
      <c r="B9" s="31">
        <v>5906</v>
      </c>
      <c r="C9" s="30">
        <v>6203</v>
      </c>
      <c r="D9" s="30">
        <v>6652</v>
      </c>
      <c r="E9" s="197">
        <v>5556</v>
      </c>
      <c r="F9" s="198">
        <v>6081</v>
      </c>
      <c r="G9" s="113">
        <f t="shared" si="0"/>
        <v>9.4492440604751629</v>
      </c>
    </row>
    <row r="10" spans="1:9" ht="30" customHeight="1" thickBot="1" x14ac:dyDescent="0.3">
      <c r="A10" s="45" t="s">
        <v>68</v>
      </c>
      <c r="B10" s="31">
        <v>4343</v>
      </c>
      <c r="C10" s="30">
        <v>4248</v>
      </c>
      <c r="D10" s="30">
        <v>4931</v>
      </c>
      <c r="E10" s="197">
        <v>3773</v>
      </c>
      <c r="F10" s="198">
        <v>4552</v>
      </c>
      <c r="G10" s="113">
        <f t="shared" si="0"/>
        <v>20.646700238536972</v>
      </c>
      <c r="H10" s="266"/>
      <c r="I10" s="267"/>
    </row>
    <row r="11" spans="1:9" ht="32.25" customHeight="1" thickBot="1" x14ac:dyDescent="0.3">
      <c r="A11" s="45" t="s">
        <v>69</v>
      </c>
      <c r="B11" s="31">
        <v>2069</v>
      </c>
      <c r="C11" s="30">
        <v>1869</v>
      </c>
      <c r="D11" s="30">
        <v>2160</v>
      </c>
      <c r="E11" s="197">
        <v>1579</v>
      </c>
      <c r="F11" s="198">
        <v>1689</v>
      </c>
      <c r="G11" s="113">
        <f t="shared" si="0"/>
        <v>6.9664344521849273</v>
      </c>
      <c r="H11" s="288"/>
      <c r="I11" s="247"/>
    </row>
    <row r="12" spans="1:9" ht="24.75" customHeight="1" thickBot="1" x14ac:dyDescent="0.3">
      <c r="A12" s="45" t="s">
        <v>70</v>
      </c>
      <c r="B12" s="31">
        <v>1664</v>
      </c>
      <c r="C12" s="30">
        <v>1214</v>
      </c>
      <c r="D12" s="30">
        <v>1068</v>
      </c>
      <c r="E12" s="197">
        <v>802</v>
      </c>
      <c r="F12" s="198">
        <v>925</v>
      </c>
      <c r="G12" s="113">
        <f t="shared" si="0"/>
        <v>15.336658354114713</v>
      </c>
      <c r="I12" s="102"/>
    </row>
    <row r="13" spans="1:9" ht="45.75" customHeight="1" thickBot="1" x14ac:dyDescent="0.3">
      <c r="A13" s="45" t="s">
        <v>71</v>
      </c>
      <c r="B13" s="31">
        <v>356</v>
      </c>
      <c r="C13" s="30">
        <v>308</v>
      </c>
      <c r="D13" s="30">
        <v>263</v>
      </c>
      <c r="E13" s="197">
        <v>213</v>
      </c>
      <c r="F13" s="198">
        <v>253</v>
      </c>
      <c r="G13" s="113">
        <f t="shared" si="0"/>
        <v>18.779342723004692</v>
      </c>
      <c r="I13" s="102"/>
    </row>
    <row r="14" spans="1:9" ht="33.75" customHeight="1" thickBot="1" x14ac:dyDescent="0.3">
      <c r="A14" s="45" t="s">
        <v>7</v>
      </c>
      <c r="B14" s="31">
        <v>269</v>
      </c>
      <c r="C14" s="30">
        <v>204</v>
      </c>
      <c r="D14" s="30">
        <v>234</v>
      </c>
      <c r="E14" s="197">
        <v>179</v>
      </c>
      <c r="F14" s="198">
        <v>211</v>
      </c>
      <c r="G14" s="113">
        <f t="shared" si="0"/>
        <v>17.877094972067038</v>
      </c>
    </row>
    <row r="18" spans="1:9" x14ac:dyDescent="0.25">
      <c r="A18" s="236">
        <v>2</v>
      </c>
      <c r="B18" s="236"/>
      <c r="C18" s="236"/>
      <c r="D18" s="236"/>
      <c r="E18" s="236"/>
      <c r="F18" s="236"/>
      <c r="G18" s="236"/>
      <c r="H18" s="236"/>
      <c r="I18" s="236"/>
    </row>
    <row r="19" spans="1:9" x14ac:dyDescent="0.25">
      <c r="A19" s="236"/>
      <c r="B19" s="236"/>
      <c r="C19" s="236"/>
      <c r="D19" s="236"/>
      <c r="E19" s="236"/>
      <c r="F19" s="236"/>
      <c r="G19" s="236"/>
      <c r="H19" s="236"/>
      <c r="I19" s="236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10">
    <mergeCell ref="A19:I19"/>
    <mergeCell ref="A18:I18"/>
    <mergeCell ref="F3:F4"/>
    <mergeCell ref="H11:I11"/>
    <mergeCell ref="H10:I10"/>
    <mergeCell ref="A3:A4"/>
    <mergeCell ref="B3:B4"/>
    <mergeCell ref="C3:C4"/>
    <mergeCell ref="D3:D4"/>
    <mergeCell ref="E3:E4"/>
  </mergeCells>
  <phoneticPr fontId="38" type="noConversion"/>
  <pageMargins left="0.70866141732283461" right="0.23177083333333334" top="0.43307086614173229" bottom="0.74803149606299213" header="0.31496062992125984" footer="0.31496062992125984"/>
  <pageSetup paperSize="9" scale="89" orientation="portrait" r:id="rId1"/>
  <colBreaks count="1" manualBreakCount="1">
    <brk id="9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18"/>
  <sheetViews>
    <sheetView view="pageLayout" zoomScaleSheetLayoutView="115" workbookViewId="0">
      <selection activeCell="G20" sqref="G20"/>
    </sheetView>
  </sheetViews>
  <sheetFormatPr defaultRowHeight="15" x14ac:dyDescent="0.25"/>
  <cols>
    <col min="1" max="1" width="23" customWidth="1"/>
  </cols>
  <sheetData>
    <row r="1" spans="1:7" ht="15.75" x14ac:dyDescent="0.25">
      <c r="A1" s="99" t="s">
        <v>72</v>
      </c>
    </row>
    <row r="2" spans="1:7" ht="15.75" x14ac:dyDescent="0.25">
      <c r="A2" s="32"/>
    </row>
    <row r="3" spans="1:7" ht="16.5" thickBot="1" x14ac:dyDescent="0.3">
      <c r="A3" s="32"/>
    </row>
    <row r="4" spans="1:7" ht="21" customHeight="1" x14ac:dyDescent="0.25">
      <c r="A4" s="293" t="s">
        <v>3</v>
      </c>
      <c r="B4" s="291">
        <v>2012</v>
      </c>
      <c r="C4" s="277">
        <v>2013</v>
      </c>
      <c r="D4" s="277">
        <v>2014</v>
      </c>
      <c r="E4" s="282" t="s">
        <v>125</v>
      </c>
      <c r="F4" s="284" t="s">
        <v>126</v>
      </c>
      <c r="G4" s="79" t="s">
        <v>62</v>
      </c>
    </row>
    <row r="5" spans="1:7" ht="7.5" customHeight="1" thickBot="1" x14ac:dyDescent="0.3">
      <c r="A5" s="294"/>
      <c r="B5" s="292"/>
      <c r="C5" s="278"/>
      <c r="D5" s="278"/>
      <c r="E5" s="263"/>
      <c r="F5" s="265"/>
      <c r="G5" s="80" t="s">
        <v>34</v>
      </c>
    </row>
    <row r="6" spans="1:7" ht="39.75" customHeight="1" thickBot="1" x14ac:dyDescent="0.3">
      <c r="A6" s="45" t="s">
        <v>73</v>
      </c>
      <c r="B6" s="31">
        <v>5856</v>
      </c>
      <c r="C6" s="30">
        <v>5300</v>
      </c>
      <c r="D6" s="30">
        <v>6495</v>
      </c>
      <c r="E6" s="186">
        <v>5251</v>
      </c>
      <c r="F6" s="199">
        <v>6657</v>
      </c>
      <c r="G6" s="70">
        <f>((F6-E6)/E6)*100</f>
        <v>26.775852218625023</v>
      </c>
    </row>
    <row r="7" spans="1:7" ht="23.25" customHeight="1" thickBot="1" x14ac:dyDescent="0.3">
      <c r="A7" s="45" t="s">
        <v>74</v>
      </c>
      <c r="B7" s="31">
        <v>731</v>
      </c>
      <c r="C7" s="30">
        <v>603</v>
      </c>
      <c r="D7" s="30">
        <v>646</v>
      </c>
      <c r="E7" s="173">
        <v>545</v>
      </c>
      <c r="F7" s="199">
        <v>641</v>
      </c>
      <c r="G7" s="70">
        <f t="shared" ref="G7:G15" si="0">((F7-E7)/E7)*100</f>
        <v>17.61467889908257</v>
      </c>
    </row>
    <row r="8" spans="1:7" ht="33" customHeight="1" thickBot="1" x14ac:dyDescent="0.3">
      <c r="A8" s="45" t="s">
        <v>65</v>
      </c>
      <c r="B8" s="31">
        <v>643</v>
      </c>
      <c r="C8" s="30">
        <v>523</v>
      </c>
      <c r="D8" s="30">
        <v>600</v>
      </c>
      <c r="E8" s="173">
        <v>490</v>
      </c>
      <c r="F8" s="199">
        <v>607</v>
      </c>
      <c r="G8" s="70">
        <f t="shared" si="0"/>
        <v>23.877551020408163</v>
      </c>
    </row>
    <row r="9" spans="1:7" ht="23.25" customHeight="1" thickBot="1" x14ac:dyDescent="0.3">
      <c r="A9" s="45" t="s">
        <v>75</v>
      </c>
      <c r="B9" s="31">
        <v>701</v>
      </c>
      <c r="C9" s="30">
        <v>933</v>
      </c>
      <c r="D9" s="30">
        <v>825</v>
      </c>
      <c r="E9" s="173">
        <v>667</v>
      </c>
      <c r="F9" s="199">
        <v>772</v>
      </c>
      <c r="G9" s="70">
        <f t="shared" si="0"/>
        <v>15.742128935532234</v>
      </c>
    </row>
    <row r="10" spans="1:7" ht="21" customHeight="1" thickBot="1" x14ac:dyDescent="0.3">
      <c r="A10" s="45" t="s">
        <v>55</v>
      </c>
      <c r="B10" s="31">
        <v>1375</v>
      </c>
      <c r="C10" s="30">
        <v>1347</v>
      </c>
      <c r="D10" s="30">
        <v>1665</v>
      </c>
      <c r="E10" s="173">
        <v>1395</v>
      </c>
      <c r="F10" s="199">
        <v>1710</v>
      </c>
      <c r="G10" s="70">
        <f t="shared" si="0"/>
        <v>22.58064516129032</v>
      </c>
    </row>
    <row r="11" spans="1:7" ht="35.25" customHeight="1" thickBot="1" x14ac:dyDescent="0.3">
      <c r="A11" s="45" t="s">
        <v>68</v>
      </c>
      <c r="B11" s="31">
        <v>888</v>
      </c>
      <c r="C11" s="30">
        <v>883</v>
      </c>
      <c r="D11" s="30">
        <v>1183</v>
      </c>
      <c r="E11" s="173">
        <v>954</v>
      </c>
      <c r="F11" s="199">
        <v>1215</v>
      </c>
      <c r="G11" s="70">
        <f t="shared" si="0"/>
        <v>27.358490566037734</v>
      </c>
    </row>
    <row r="12" spans="1:7" ht="31.5" customHeight="1" thickBot="1" x14ac:dyDescent="0.3">
      <c r="A12" s="45" t="s">
        <v>69</v>
      </c>
      <c r="B12" s="31">
        <v>289</v>
      </c>
      <c r="C12" s="30">
        <v>370</v>
      </c>
      <c r="D12" s="30">
        <v>426</v>
      </c>
      <c r="E12" s="173">
        <v>288</v>
      </c>
      <c r="F12" s="199">
        <v>327</v>
      </c>
      <c r="G12" s="70">
        <f t="shared" si="0"/>
        <v>13.541666666666666</v>
      </c>
    </row>
    <row r="13" spans="1:7" ht="23.25" customHeight="1" thickBot="1" x14ac:dyDescent="0.3">
      <c r="A13" s="45" t="s">
        <v>70</v>
      </c>
      <c r="B13" s="31">
        <v>452</v>
      </c>
      <c r="C13" s="30">
        <v>173</v>
      </c>
      <c r="D13" s="30">
        <v>122</v>
      </c>
      <c r="E13" s="173">
        <v>92</v>
      </c>
      <c r="F13" s="199">
        <v>98</v>
      </c>
      <c r="G13" s="70">
        <f t="shared" si="0"/>
        <v>6.5217391304347823</v>
      </c>
    </row>
    <row r="14" spans="1:7" ht="43.5" customHeight="1" thickBot="1" x14ac:dyDescent="0.3">
      <c r="A14" s="45" t="s">
        <v>71</v>
      </c>
      <c r="B14" s="31">
        <v>82</v>
      </c>
      <c r="C14" s="30">
        <v>102</v>
      </c>
      <c r="D14" s="30">
        <v>49</v>
      </c>
      <c r="E14" s="173">
        <v>43</v>
      </c>
      <c r="F14" s="199">
        <v>64</v>
      </c>
      <c r="G14" s="70">
        <f t="shared" si="0"/>
        <v>48.837209302325576</v>
      </c>
    </row>
    <row r="15" spans="1:7" ht="32.25" customHeight="1" thickBot="1" x14ac:dyDescent="0.3">
      <c r="A15" s="45" t="s">
        <v>7</v>
      </c>
      <c r="B15" s="31">
        <v>47</v>
      </c>
      <c r="C15" s="30">
        <v>49</v>
      </c>
      <c r="D15" s="30">
        <v>43</v>
      </c>
      <c r="E15" s="173">
        <v>33</v>
      </c>
      <c r="F15" s="200">
        <v>45</v>
      </c>
      <c r="G15" s="70">
        <f t="shared" si="0"/>
        <v>36.363636363636367</v>
      </c>
    </row>
    <row r="17" spans="1:9" ht="23.25" customHeight="1" x14ac:dyDescent="0.25"/>
    <row r="18" spans="1:9" ht="18.75" customHeight="1" x14ac:dyDescent="0.25">
      <c r="A18" s="236">
        <v>3</v>
      </c>
      <c r="B18" s="236"/>
      <c r="C18" s="236"/>
      <c r="D18" s="236"/>
      <c r="E18" s="236"/>
      <c r="F18" s="236"/>
      <c r="G18" s="236"/>
      <c r="H18" s="236"/>
      <c r="I18" s="236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8:I18"/>
    <mergeCell ref="F4:F5"/>
    <mergeCell ref="A4:A5"/>
    <mergeCell ref="B4:B5"/>
    <mergeCell ref="C4:C5"/>
    <mergeCell ref="D4:D5"/>
    <mergeCell ref="E4:E5"/>
  </mergeCells>
  <phoneticPr fontId="38" type="noConversion"/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19"/>
  <sheetViews>
    <sheetView view="pageLayout" zoomScaleSheetLayoutView="115" workbookViewId="0">
      <selection activeCell="I8" sqref="I8"/>
    </sheetView>
  </sheetViews>
  <sheetFormatPr defaultRowHeight="15" x14ac:dyDescent="0.25"/>
  <cols>
    <col min="1" max="1" width="22.42578125" customWidth="1"/>
  </cols>
  <sheetData>
    <row r="1" spans="1:7" ht="15.75" x14ac:dyDescent="0.25">
      <c r="A1" s="99" t="s">
        <v>76</v>
      </c>
    </row>
    <row r="2" spans="1:7" x14ac:dyDescent="0.25">
      <c r="A2" s="33"/>
    </row>
    <row r="3" spans="1:7" ht="15.75" thickBot="1" x14ac:dyDescent="0.3">
      <c r="A3" s="33"/>
    </row>
    <row r="4" spans="1:7" x14ac:dyDescent="0.25">
      <c r="A4" s="293" t="s">
        <v>3</v>
      </c>
      <c r="B4" s="277">
        <v>2012</v>
      </c>
      <c r="C4" s="277">
        <v>2013</v>
      </c>
      <c r="D4" s="277">
        <v>2014</v>
      </c>
      <c r="E4" s="297" t="s">
        <v>125</v>
      </c>
      <c r="F4" s="295" t="s">
        <v>126</v>
      </c>
      <c r="G4" s="79" t="s">
        <v>62</v>
      </c>
    </row>
    <row r="5" spans="1:7" ht="15.75" thickBot="1" x14ac:dyDescent="0.3">
      <c r="A5" s="294"/>
      <c r="B5" s="278"/>
      <c r="C5" s="278"/>
      <c r="D5" s="278"/>
      <c r="E5" s="298"/>
      <c r="F5" s="296"/>
      <c r="G5" s="80" t="s">
        <v>34</v>
      </c>
    </row>
    <row r="6" spans="1:7" ht="31.5" customHeight="1" thickBot="1" x14ac:dyDescent="0.3">
      <c r="A6" s="29" t="s">
        <v>63</v>
      </c>
      <c r="B6" s="31">
        <v>2171</v>
      </c>
      <c r="C6" s="30">
        <v>2104</v>
      </c>
      <c r="D6" s="30">
        <v>2688</v>
      </c>
      <c r="E6" s="186">
        <v>2258</v>
      </c>
      <c r="F6" s="200">
        <v>2410</v>
      </c>
      <c r="G6" s="70">
        <f>((F6-E6)/E6)*100</f>
        <v>6.7316209034543846</v>
      </c>
    </row>
    <row r="7" spans="1:7" ht="26.25" customHeight="1" thickBot="1" x14ac:dyDescent="0.3">
      <c r="A7" s="29" t="s">
        <v>64</v>
      </c>
      <c r="B7" s="31">
        <v>79</v>
      </c>
      <c r="C7" s="30">
        <v>16</v>
      </c>
      <c r="D7" s="30">
        <v>58</v>
      </c>
      <c r="E7" s="173">
        <v>49</v>
      </c>
      <c r="F7" s="200">
        <v>44</v>
      </c>
      <c r="G7" s="70">
        <f t="shared" ref="G7:G15" si="0">((F7-E7)/E7)*100</f>
        <v>-10.204081632653061</v>
      </c>
    </row>
    <row r="8" spans="1:7" ht="32.25" customHeight="1" thickBot="1" x14ac:dyDescent="0.3">
      <c r="A8" s="29" t="s">
        <v>65</v>
      </c>
      <c r="B8" s="31">
        <v>75</v>
      </c>
      <c r="C8" s="30">
        <v>15</v>
      </c>
      <c r="D8" s="30">
        <v>55</v>
      </c>
      <c r="E8" s="173">
        <v>44</v>
      </c>
      <c r="F8" s="200">
        <v>52</v>
      </c>
      <c r="G8" s="70">
        <f t="shared" si="0"/>
        <v>18.181818181818183</v>
      </c>
    </row>
    <row r="9" spans="1:7" ht="20.25" customHeight="1" thickBot="1" x14ac:dyDescent="0.3">
      <c r="A9" s="29" t="s">
        <v>66</v>
      </c>
      <c r="B9" s="31">
        <v>657</v>
      </c>
      <c r="C9" s="30">
        <v>766</v>
      </c>
      <c r="D9" s="30">
        <v>642</v>
      </c>
      <c r="E9" s="173">
        <v>514</v>
      </c>
      <c r="F9" s="200">
        <v>570</v>
      </c>
      <c r="G9" s="70">
        <f t="shared" si="0"/>
        <v>10.894941634241246</v>
      </c>
    </row>
    <row r="10" spans="1:7" ht="22.5" customHeight="1" thickBot="1" x14ac:dyDescent="0.3">
      <c r="A10" s="29" t="s">
        <v>67</v>
      </c>
      <c r="B10" s="31">
        <v>442</v>
      </c>
      <c r="C10" s="30">
        <v>364</v>
      </c>
      <c r="D10" s="30">
        <v>490</v>
      </c>
      <c r="E10" s="173">
        <v>406</v>
      </c>
      <c r="F10" s="200">
        <v>443</v>
      </c>
      <c r="G10" s="70">
        <f t="shared" si="0"/>
        <v>9.1133004926108381</v>
      </c>
    </row>
    <row r="11" spans="1:7" ht="30" customHeight="1" thickBot="1" x14ac:dyDescent="0.3">
      <c r="A11" s="29" t="s">
        <v>68</v>
      </c>
      <c r="B11" s="31">
        <v>269</v>
      </c>
      <c r="C11" s="30">
        <v>213</v>
      </c>
      <c r="D11" s="30">
        <v>368</v>
      </c>
      <c r="E11" s="173">
        <v>258</v>
      </c>
      <c r="F11" s="200">
        <v>284</v>
      </c>
      <c r="G11" s="70">
        <f t="shared" si="0"/>
        <v>10.077519379844961</v>
      </c>
    </row>
    <row r="12" spans="1:7" ht="33.75" customHeight="1" thickBot="1" x14ac:dyDescent="0.3">
      <c r="A12" s="29" t="s">
        <v>69</v>
      </c>
      <c r="B12" s="31">
        <v>284</v>
      </c>
      <c r="C12" s="30">
        <v>231</v>
      </c>
      <c r="D12" s="30">
        <v>319</v>
      </c>
      <c r="E12" s="173">
        <v>248</v>
      </c>
      <c r="F12" s="200">
        <v>223</v>
      </c>
      <c r="G12" s="70">
        <f t="shared" si="0"/>
        <v>-10.080645161290322</v>
      </c>
    </row>
    <row r="13" spans="1:7" ht="21" customHeight="1" thickBot="1" x14ac:dyDescent="0.3">
      <c r="A13" s="29" t="s">
        <v>70</v>
      </c>
      <c r="B13" s="31">
        <v>72</v>
      </c>
      <c r="C13" s="30">
        <v>29</v>
      </c>
      <c r="D13" s="30">
        <v>48</v>
      </c>
      <c r="E13" s="173">
        <v>36</v>
      </c>
      <c r="F13" s="200">
        <v>63</v>
      </c>
      <c r="G13" s="70">
        <f t="shared" si="0"/>
        <v>75</v>
      </c>
    </row>
    <row r="14" spans="1:7" ht="45" customHeight="1" thickBot="1" x14ac:dyDescent="0.3">
      <c r="A14" s="29" t="s">
        <v>71</v>
      </c>
      <c r="B14" s="31">
        <v>9</v>
      </c>
      <c r="C14" s="30">
        <v>6</v>
      </c>
      <c r="D14" s="30">
        <v>12</v>
      </c>
      <c r="E14" s="173">
        <v>7</v>
      </c>
      <c r="F14" s="200">
        <v>7</v>
      </c>
      <c r="G14" s="70">
        <f t="shared" si="0"/>
        <v>0</v>
      </c>
    </row>
    <row r="15" spans="1:7" ht="28.5" customHeight="1" thickBot="1" x14ac:dyDescent="0.3">
      <c r="A15" s="29" t="s">
        <v>7</v>
      </c>
      <c r="B15" s="31">
        <v>6</v>
      </c>
      <c r="C15" s="31">
        <v>0</v>
      </c>
      <c r="D15" s="30">
        <v>9</v>
      </c>
      <c r="E15" s="173">
        <v>5</v>
      </c>
      <c r="F15" s="200">
        <v>7</v>
      </c>
      <c r="G15" s="70">
        <f t="shared" si="0"/>
        <v>40</v>
      </c>
    </row>
    <row r="16" spans="1:7" x14ac:dyDescent="0.25">
      <c r="G16" s="72"/>
    </row>
    <row r="17" spans="1:9" x14ac:dyDescent="0.25">
      <c r="G17" s="72"/>
    </row>
    <row r="19" spans="1:9" x14ac:dyDescent="0.25">
      <c r="A19" s="236">
        <v>4</v>
      </c>
      <c r="B19" s="236"/>
      <c r="C19" s="236"/>
      <c r="D19" s="236"/>
      <c r="E19" s="236"/>
      <c r="F19" s="236"/>
      <c r="G19" s="236"/>
      <c r="H19" s="236"/>
      <c r="I19" s="236"/>
    </row>
  </sheetData>
  <customSheetViews>
    <customSheetView guid="{DAED5F8A-1D0F-4FEC-9F91-AE1C92AB4224}">
      <selection sqref="A1:F15"/>
      <pageMargins left="0.7" right="0.7" top="0.75" bottom="0.75" header="0.3" footer="0.3"/>
    </customSheetView>
  </customSheetViews>
  <mergeCells count="7">
    <mergeCell ref="A19:I19"/>
    <mergeCell ref="F4:F5"/>
    <mergeCell ref="A4:A5"/>
    <mergeCell ref="B4:B5"/>
    <mergeCell ref="C4:C5"/>
    <mergeCell ref="D4:D5"/>
    <mergeCell ref="E4:E5"/>
  </mergeCells>
  <phoneticPr fontId="38" type="noConversion"/>
  <pageMargins left="0.70866141732283461" right="0.70866141732283461" top="0.43307086614173229" bottom="0.74803149606299213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19"/>
  <sheetViews>
    <sheetView view="pageLayout" zoomScaleSheetLayoutView="100" workbookViewId="0">
      <selection activeCell="G7" sqref="G7"/>
    </sheetView>
  </sheetViews>
  <sheetFormatPr defaultRowHeight="15" x14ac:dyDescent="0.25"/>
  <cols>
    <col min="1" max="1" width="23.7109375" customWidth="1"/>
  </cols>
  <sheetData>
    <row r="1" spans="1:7" ht="15.75" x14ac:dyDescent="0.25">
      <c r="A1" s="99" t="s">
        <v>77</v>
      </c>
    </row>
    <row r="2" spans="1:7" ht="15.75" thickBot="1" x14ac:dyDescent="0.3">
      <c r="A2" s="34"/>
    </row>
    <row r="3" spans="1:7" x14ac:dyDescent="0.25">
      <c r="A3" s="293" t="s">
        <v>3</v>
      </c>
      <c r="B3" s="277">
        <v>2012</v>
      </c>
      <c r="C3" s="277">
        <v>2013</v>
      </c>
      <c r="D3" s="277">
        <v>2014</v>
      </c>
      <c r="E3" s="282" t="s">
        <v>125</v>
      </c>
      <c r="F3" s="284" t="s">
        <v>126</v>
      </c>
      <c r="G3" s="27" t="s">
        <v>62</v>
      </c>
    </row>
    <row r="4" spans="1:7" ht="15.75" thickBot="1" x14ac:dyDescent="0.3">
      <c r="A4" s="294"/>
      <c r="B4" s="278"/>
      <c r="C4" s="278"/>
      <c r="D4" s="278"/>
      <c r="E4" s="300"/>
      <c r="F4" s="299"/>
      <c r="G4" s="80" t="s">
        <v>34</v>
      </c>
    </row>
    <row r="5" spans="1:7" ht="30" customHeight="1" thickBot="1" x14ac:dyDescent="0.3">
      <c r="A5" s="29" t="s">
        <v>63</v>
      </c>
      <c r="B5" s="31">
        <v>16006</v>
      </c>
      <c r="C5" s="30">
        <v>19524</v>
      </c>
      <c r="D5" s="30">
        <v>21497</v>
      </c>
      <c r="E5" s="201">
        <v>17229</v>
      </c>
      <c r="F5" s="199">
        <v>19107</v>
      </c>
      <c r="G5" s="82">
        <f>((F5-E5)/E5)*100</f>
        <v>10.900226362528295</v>
      </c>
    </row>
    <row r="6" spans="1:7" ht="21.75" customHeight="1" thickBot="1" x14ac:dyDescent="0.3">
      <c r="A6" s="29" t="s">
        <v>64</v>
      </c>
      <c r="B6" s="31">
        <v>764</v>
      </c>
      <c r="C6" s="30">
        <v>1139</v>
      </c>
      <c r="D6" s="30">
        <v>1495</v>
      </c>
      <c r="E6" s="202">
        <v>1218</v>
      </c>
      <c r="F6" s="199">
        <v>1331</v>
      </c>
      <c r="G6" s="82">
        <f t="shared" ref="G6:G14" si="0">((F6-E6)/E6)*100</f>
        <v>9.277504105090312</v>
      </c>
    </row>
    <row r="7" spans="1:7" ht="35.25" customHeight="1" thickBot="1" x14ac:dyDescent="0.3">
      <c r="A7" s="29" t="s">
        <v>65</v>
      </c>
      <c r="B7" s="31">
        <v>712</v>
      </c>
      <c r="C7" s="30">
        <v>1018</v>
      </c>
      <c r="D7" s="30">
        <v>1340</v>
      </c>
      <c r="E7" s="202">
        <v>1024</v>
      </c>
      <c r="F7" s="199">
        <v>1207</v>
      </c>
      <c r="G7" s="82">
        <f t="shared" si="0"/>
        <v>17.87109375</v>
      </c>
    </row>
    <row r="8" spans="1:7" ht="21.75" customHeight="1" thickBot="1" x14ac:dyDescent="0.3">
      <c r="A8" s="29" t="s">
        <v>66</v>
      </c>
      <c r="B8" s="31">
        <v>6418</v>
      </c>
      <c r="C8" s="30">
        <v>8024</v>
      </c>
      <c r="D8" s="30">
        <v>7045</v>
      </c>
      <c r="E8" s="202">
        <v>5617</v>
      </c>
      <c r="F8" s="199">
        <v>5343</v>
      </c>
      <c r="G8" s="82">
        <f t="shared" si="0"/>
        <v>-4.8780487804878048</v>
      </c>
    </row>
    <row r="9" spans="1:7" ht="25.5" customHeight="1" thickBot="1" x14ac:dyDescent="0.3">
      <c r="A9" s="29" t="s">
        <v>67</v>
      </c>
      <c r="B9" s="31">
        <v>2475</v>
      </c>
      <c r="C9" s="30">
        <v>3266</v>
      </c>
      <c r="D9" s="30">
        <v>3636</v>
      </c>
      <c r="E9" s="202">
        <v>3033</v>
      </c>
      <c r="F9" s="199">
        <v>3320</v>
      </c>
      <c r="G9" s="82">
        <f t="shared" si="0"/>
        <v>9.4625783053082753</v>
      </c>
    </row>
    <row r="10" spans="1:7" ht="32.25" customHeight="1" thickBot="1" x14ac:dyDescent="0.3">
      <c r="A10" s="29" t="s">
        <v>68</v>
      </c>
      <c r="B10" s="31">
        <v>1865</v>
      </c>
      <c r="C10" s="30">
        <v>2294</v>
      </c>
      <c r="D10" s="30">
        <v>2698</v>
      </c>
      <c r="E10" s="202">
        <v>2047</v>
      </c>
      <c r="F10" s="199">
        <v>2588</v>
      </c>
      <c r="G10" s="82">
        <f t="shared" si="0"/>
        <v>26.428920371275037</v>
      </c>
    </row>
    <row r="11" spans="1:7" ht="30.75" customHeight="1" thickBot="1" x14ac:dyDescent="0.3">
      <c r="A11" s="29" t="s">
        <v>69</v>
      </c>
      <c r="B11" s="31">
        <v>1019</v>
      </c>
      <c r="C11" s="30">
        <v>1008</v>
      </c>
      <c r="D11" s="30">
        <v>1213</v>
      </c>
      <c r="E11" s="202">
        <v>875</v>
      </c>
      <c r="F11" s="199">
        <v>1009</v>
      </c>
      <c r="G11" s="82">
        <f t="shared" si="0"/>
        <v>15.314285714285713</v>
      </c>
    </row>
    <row r="12" spans="1:7" ht="24.75" customHeight="1" thickBot="1" x14ac:dyDescent="0.3">
      <c r="A12" s="29" t="s">
        <v>70</v>
      </c>
      <c r="B12" s="31">
        <v>598</v>
      </c>
      <c r="C12" s="30">
        <v>595</v>
      </c>
      <c r="D12" s="30">
        <v>657</v>
      </c>
      <c r="E12" s="202">
        <v>498</v>
      </c>
      <c r="F12" s="199">
        <v>637</v>
      </c>
      <c r="G12" s="82">
        <f t="shared" si="0"/>
        <v>27.91164658634538</v>
      </c>
    </row>
    <row r="13" spans="1:7" ht="46.5" customHeight="1" thickBot="1" x14ac:dyDescent="0.3">
      <c r="A13" s="29" t="s">
        <v>78</v>
      </c>
      <c r="B13" s="31">
        <v>156</v>
      </c>
      <c r="C13" s="30">
        <v>169</v>
      </c>
      <c r="D13" s="30">
        <v>175</v>
      </c>
      <c r="E13" s="202">
        <v>144</v>
      </c>
      <c r="F13" s="199">
        <v>161</v>
      </c>
      <c r="G13" s="82">
        <f t="shared" si="0"/>
        <v>11.805555555555555</v>
      </c>
    </row>
    <row r="14" spans="1:7" ht="27.75" customHeight="1" thickBot="1" x14ac:dyDescent="0.3">
      <c r="A14" s="29" t="s">
        <v>7</v>
      </c>
      <c r="B14" s="31">
        <v>127</v>
      </c>
      <c r="C14" s="30">
        <v>139</v>
      </c>
      <c r="D14" s="30">
        <v>160</v>
      </c>
      <c r="E14" s="202">
        <v>125</v>
      </c>
      <c r="F14" s="199">
        <v>140</v>
      </c>
      <c r="G14" s="82">
        <f t="shared" si="0"/>
        <v>12</v>
      </c>
    </row>
    <row r="15" spans="1:7" x14ac:dyDescent="0.25">
      <c r="G15" s="72"/>
    </row>
    <row r="19" spans="1:9" x14ac:dyDescent="0.25">
      <c r="A19" s="236">
        <v>5</v>
      </c>
      <c r="B19" s="236"/>
      <c r="C19" s="236"/>
      <c r="D19" s="236"/>
      <c r="E19" s="236"/>
      <c r="F19" s="236"/>
      <c r="G19" s="236"/>
      <c r="H19" s="236"/>
      <c r="I19" s="236"/>
    </row>
  </sheetData>
  <customSheetViews>
    <customSheetView guid="{DAED5F8A-1D0F-4FEC-9F91-AE1C92AB4224}">
      <selection sqref="A1:F14"/>
      <pageMargins left="0.7" right="0.7" top="0.75" bottom="0.75" header="0.3" footer="0.3"/>
    </customSheetView>
  </customSheetViews>
  <mergeCells count="7">
    <mergeCell ref="A19:I19"/>
    <mergeCell ref="F3:F4"/>
    <mergeCell ref="A3:A4"/>
    <mergeCell ref="B3:B4"/>
    <mergeCell ref="C3:C4"/>
    <mergeCell ref="D3:D4"/>
    <mergeCell ref="E3:E4"/>
  </mergeCells>
  <phoneticPr fontId="38" type="noConversion"/>
  <pageMargins left="0.70866141732283461" right="0.70866141732283461" top="0.43307086614173229" bottom="0.74803149606299213" header="0.31496062992125984" footer="0.31496062992125984"/>
  <pageSetup paperSize="9" scale="90" orientation="portrait" r:id="rId1"/>
  <colBreaks count="1" manualBreakCount="1">
    <brk id="9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</sheetPr>
  <dimension ref="A1:L16"/>
  <sheetViews>
    <sheetView workbookViewId="0">
      <selection activeCell="H14" sqref="H14"/>
    </sheetView>
  </sheetViews>
  <sheetFormatPr defaultRowHeight="15" x14ac:dyDescent="0.25"/>
  <cols>
    <col min="1" max="1" width="21" customWidth="1"/>
  </cols>
  <sheetData>
    <row r="1" spans="1:12" x14ac:dyDescent="0.25">
      <c r="A1" s="301" t="s">
        <v>129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2" x14ac:dyDescent="0.25">
      <c r="A2" s="302"/>
      <c r="B2" s="302"/>
      <c r="C2" s="302"/>
      <c r="D2" s="302"/>
      <c r="E2" s="302"/>
      <c r="F2" s="302"/>
      <c r="G2" s="302"/>
      <c r="H2" s="302"/>
      <c r="I2" s="302"/>
      <c r="J2" s="302"/>
    </row>
    <row r="3" spans="1:12" ht="26.25" customHeight="1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2" ht="25.5" customHeight="1" thickBot="1" x14ac:dyDescent="0.3">
      <c r="A4" s="116" t="s">
        <v>3</v>
      </c>
      <c r="B4" s="117">
        <v>2012</v>
      </c>
      <c r="C4" s="117">
        <v>2013</v>
      </c>
      <c r="D4" s="118">
        <v>2014</v>
      </c>
      <c r="E4" s="203" t="s">
        <v>136</v>
      </c>
      <c r="F4" s="169" t="s">
        <v>126</v>
      </c>
      <c r="G4" s="119" t="s">
        <v>48</v>
      </c>
    </row>
    <row r="5" spans="1:12" ht="26.25" customHeight="1" thickBot="1" x14ac:dyDescent="0.3">
      <c r="A5" s="120" t="s">
        <v>130</v>
      </c>
      <c r="B5" s="121">
        <v>2698</v>
      </c>
      <c r="C5" s="121">
        <v>2676</v>
      </c>
      <c r="D5" s="122">
        <v>3689</v>
      </c>
      <c r="E5" s="204">
        <v>3062</v>
      </c>
      <c r="F5" s="207">
        <v>2920</v>
      </c>
      <c r="G5" s="123">
        <f t="shared" ref="G5:G10" si="0">(F5*100)/E5-100</f>
        <v>-4.6374918354017041</v>
      </c>
    </row>
    <row r="6" spans="1:12" ht="37.5" customHeight="1" thickBot="1" x14ac:dyDescent="0.3">
      <c r="A6" s="124" t="s">
        <v>131</v>
      </c>
      <c r="B6" s="125">
        <v>562</v>
      </c>
      <c r="C6" s="125">
        <v>428</v>
      </c>
      <c r="D6" s="126">
        <v>523</v>
      </c>
      <c r="E6" s="205">
        <v>457</v>
      </c>
      <c r="F6" s="208">
        <v>468</v>
      </c>
      <c r="G6" s="127">
        <f t="shared" si="0"/>
        <v>2.4070021881838102</v>
      </c>
    </row>
    <row r="7" spans="1:12" ht="32.25" customHeight="1" thickBot="1" x14ac:dyDescent="0.3">
      <c r="A7" s="120" t="s">
        <v>55</v>
      </c>
      <c r="B7" s="121">
        <v>619</v>
      </c>
      <c r="C7" s="121">
        <v>629</v>
      </c>
      <c r="D7" s="122">
        <v>1020</v>
      </c>
      <c r="E7" s="206">
        <v>870</v>
      </c>
      <c r="F7" s="209">
        <v>809</v>
      </c>
      <c r="G7" s="133">
        <f t="shared" si="0"/>
        <v>-7.0114942528735611</v>
      </c>
      <c r="H7" s="266"/>
      <c r="I7" s="267"/>
    </row>
    <row r="8" spans="1:12" ht="42" customHeight="1" thickBot="1" x14ac:dyDescent="0.3">
      <c r="A8" s="124" t="s">
        <v>132</v>
      </c>
      <c r="B8" s="125">
        <v>471</v>
      </c>
      <c r="C8" s="125">
        <v>545</v>
      </c>
      <c r="D8" s="126">
        <v>757</v>
      </c>
      <c r="E8" s="205">
        <v>576</v>
      </c>
      <c r="F8" s="210">
        <v>641</v>
      </c>
      <c r="G8" s="134">
        <f t="shared" si="0"/>
        <v>11.284722222222229</v>
      </c>
      <c r="H8" s="266"/>
      <c r="I8" s="267"/>
    </row>
    <row r="9" spans="1:12" ht="42" customHeight="1" thickBot="1" x14ac:dyDescent="0.3">
      <c r="A9" s="124" t="s">
        <v>133</v>
      </c>
      <c r="B9" s="125">
        <v>54</v>
      </c>
      <c r="C9" s="125">
        <v>64</v>
      </c>
      <c r="D9" s="126">
        <v>33</v>
      </c>
      <c r="E9" s="205">
        <v>28</v>
      </c>
      <c r="F9" s="208">
        <v>43</v>
      </c>
      <c r="G9" s="127">
        <f t="shared" si="0"/>
        <v>53.571428571428584</v>
      </c>
      <c r="H9" s="53"/>
      <c r="I9" s="53"/>
    </row>
    <row r="10" spans="1:12" ht="36.75" customHeight="1" thickBot="1" x14ac:dyDescent="0.3">
      <c r="A10" s="124" t="s">
        <v>134</v>
      </c>
      <c r="B10" s="125">
        <v>36</v>
      </c>
      <c r="C10" s="125">
        <v>44</v>
      </c>
      <c r="D10" s="126">
        <v>20</v>
      </c>
      <c r="E10" s="205">
        <v>19</v>
      </c>
      <c r="F10" s="210">
        <v>36</v>
      </c>
      <c r="G10" s="134">
        <f t="shared" si="0"/>
        <v>89.473684210526329</v>
      </c>
    </row>
    <row r="12" spans="1:12" x14ac:dyDescent="0.25">
      <c r="D12" s="236"/>
      <c r="E12" s="236"/>
      <c r="F12" s="236"/>
      <c r="G12" s="236"/>
      <c r="H12" s="236"/>
      <c r="I12" s="236"/>
      <c r="J12" s="236"/>
      <c r="K12" s="236"/>
      <c r="L12" s="236"/>
    </row>
    <row r="13" spans="1:12" x14ac:dyDescent="0.25">
      <c r="A13" s="236">
        <v>6</v>
      </c>
      <c r="B13" s="236"/>
      <c r="C13" s="236"/>
      <c r="D13" s="236"/>
      <c r="E13" s="236"/>
      <c r="F13" s="236"/>
      <c r="G13" s="236"/>
      <c r="H13" s="236"/>
      <c r="I13" s="236"/>
    </row>
    <row r="16" spans="1:12" x14ac:dyDescent="0.25">
      <c r="A16" s="236"/>
      <c r="B16" s="236"/>
      <c r="C16" s="236"/>
      <c r="D16" s="236"/>
      <c r="E16" s="236"/>
      <c r="F16" s="236"/>
      <c r="G16" s="236"/>
      <c r="H16" s="236"/>
      <c r="I16" s="236"/>
    </row>
  </sheetData>
  <mergeCells count="6">
    <mergeCell ref="A1:J2"/>
    <mergeCell ref="H7:I7"/>
    <mergeCell ref="H8:I8"/>
    <mergeCell ref="A16:I16"/>
    <mergeCell ref="D12:L12"/>
    <mergeCell ref="A13:I13"/>
  </mergeCells>
  <phoneticPr fontId="3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54"/>
  <sheetViews>
    <sheetView view="pageLayout" topLeftCell="A10" zoomScaleSheetLayoutView="115" workbookViewId="0">
      <selection activeCell="G29" sqref="G29"/>
    </sheetView>
  </sheetViews>
  <sheetFormatPr defaultRowHeight="15" x14ac:dyDescent="0.25"/>
  <cols>
    <col min="1" max="1" width="16.5703125" customWidth="1"/>
    <col min="2" max="2" width="8" customWidth="1"/>
    <col min="3" max="3" width="8.42578125" customWidth="1"/>
    <col min="4" max="4" width="8.5703125" customWidth="1"/>
    <col min="7" max="7" width="7.85546875" customWidth="1"/>
    <col min="9" max="9" width="6.85546875" customWidth="1"/>
    <col min="10" max="10" width="25.42578125" customWidth="1"/>
  </cols>
  <sheetData>
    <row r="1" spans="1:10" ht="18.75" x14ac:dyDescent="0.25">
      <c r="A1" s="215" t="s">
        <v>82</v>
      </c>
      <c r="B1" s="216"/>
      <c r="C1" s="216"/>
      <c r="D1" s="216"/>
      <c r="E1" s="216"/>
      <c r="F1" s="216"/>
      <c r="G1" s="216"/>
      <c r="H1" s="90"/>
      <c r="I1" s="213"/>
      <c r="J1" s="214"/>
    </row>
    <row r="2" spans="1:10" ht="15.75" thickBot="1" x14ac:dyDescent="0.3">
      <c r="A2" s="61"/>
      <c r="H2" s="223"/>
      <c r="I2" s="223"/>
    </row>
    <row r="3" spans="1:10" x14ac:dyDescent="0.25">
      <c r="A3" s="217" t="s">
        <v>3</v>
      </c>
      <c r="B3" s="219">
        <v>2012</v>
      </c>
      <c r="C3" s="219">
        <v>2013</v>
      </c>
      <c r="D3" s="219">
        <v>2014</v>
      </c>
      <c r="E3" s="156" t="s">
        <v>124</v>
      </c>
      <c r="F3" s="151" t="s">
        <v>124</v>
      </c>
      <c r="G3" s="221" t="s">
        <v>0</v>
      </c>
      <c r="H3" s="72"/>
    </row>
    <row r="4" spans="1:10" ht="12.75" customHeight="1" thickBot="1" x14ac:dyDescent="0.3">
      <c r="A4" s="218"/>
      <c r="B4" s="220"/>
      <c r="C4" s="220"/>
      <c r="D4" s="220"/>
      <c r="E4" s="157">
        <v>2014</v>
      </c>
      <c r="F4" s="152">
        <v>2015</v>
      </c>
      <c r="G4" s="222"/>
      <c r="H4" s="72"/>
    </row>
    <row r="5" spans="1:10" ht="25.5" customHeight="1" thickBot="1" x14ac:dyDescent="0.3">
      <c r="A5" s="3" t="s">
        <v>83</v>
      </c>
      <c r="B5" s="8">
        <v>14783</v>
      </c>
      <c r="C5" s="8">
        <v>15727</v>
      </c>
      <c r="D5" s="8">
        <v>16808</v>
      </c>
      <c r="E5" s="158">
        <v>12651</v>
      </c>
      <c r="F5" s="153">
        <v>13600</v>
      </c>
      <c r="G5" s="103">
        <v>7.5</v>
      </c>
      <c r="H5" s="72"/>
    </row>
    <row r="6" spans="1:10" ht="18" customHeight="1" thickBot="1" x14ac:dyDescent="0.3">
      <c r="A6" s="4" t="s">
        <v>84</v>
      </c>
      <c r="B6" s="11">
        <v>54.4</v>
      </c>
      <c r="C6" s="11">
        <v>51.4</v>
      </c>
      <c r="D6" s="11">
        <v>55.8</v>
      </c>
      <c r="E6" s="159">
        <v>59.7</v>
      </c>
      <c r="F6" s="154">
        <v>55.4</v>
      </c>
      <c r="G6" s="104">
        <v>-4.3</v>
      </c>
      <c r="H6" s="72"/>
    </row>
    <row r="7" spans="1:10" ht="24.75" customHeight="1" thickBot="1" x14ac:dyDescent="0.3">
      <c r="A7" s="3" t="s">
        <v>85</v>
      </c>
      <c r="B7" s="8">
        <v>4108</v>
      </c>
      <c r="C7" s="8">
        <v>3943</v>
      </c>
      <c r="D7" s="8">
        <v>4120</v>
      </c>
      <c r="E7" s="158">
        <v>3034</v>
      </c>
      <c r="F7" s="153">
        <v>3220</v>
      </c>
      <c r="G7" s="103">
        <v>6.1</v>
      </c>
      <c r="H7" s="72"/>
    </row>
    <row r="8" spans="1:10" ht="18" customHeight="1" thickBot="1" x14ac:dyDescent="0.3">
      <c r="A8" s="4" t="s">
        <v>84</v>
      </c>
      <c r="B8" s="11">
        <v>54.4</v>
      </c>
      <c r="C8" s="11">
        <v>49.4</v>
      </c>
      <c r="D8" s="11">
        <v>53.8</v>
      </c>
      <c r="E8" s="160">
        <v>59.5</v>
      </c>
      <c r="F8" s="155">
        <v>50.8</v>
      </c>
      <c r="G8" s="104">
        <v>-8.6999999999999993</v>
      </c>
      <c r="H8" s="72"/>
    </row>
    <row r="9" spans="1:10" ht="26.25" customHeight="1" thickBot="1" x14ac:dyDescent="0.3">
      <c r="A9" s="62" t="s">
        <v>86</v>
      </c>
      <c r="B9" s="219">
        <v>94</v>
      </c>
      <c r="C9" s="219">
        <v>87</v>
      </c>
      <c r="D9" s="219">
        <v>80</v>
      </c>
      <c r="E9" s="211">
        <v>61</v>
      </c>
      <c r="F9" s="212">
        <v>66</v>
      </c>
      <c r="G9" s="226">
        <v>8.1999999999999993</v>
      </c>
      <c r="H9" s="72"/>
    </row>
    <row r="10" spans="1:10" ht="20.25" customHeight="1" thickBot="1" x14ac:dyDescent="0.3">
      <c r="A10" s="3" t="s">
        <v>87</v>
      </c>
      <c r="B10" s="220"/>
      <c r="C10" s="220"/>
      <c r="D10" s="220"/>
      <c r="E10" s="211"/>
      <c r="F10" s="212"/>
      <c r="G10" s="226"/>
      <c r="H10" s="72"/>
    </row>
    <row r="11" spans="1:10" ht="20.25" customHeight="1" thickBot="1" x14ac:dyDescent="0.3">
      <c r="A11" s="4" t="s">
        <v>84</v>
      </c>
      <c r="B11" s="11">
        <v>79.400000000000006</v>
      </c>
      <c r="C11" s="11">
        <v>85.7</v>
      </c>
      <c r="D11" s="11">
        <v>87.5</v>
      </c>
      <c r="E11" s="160">
        <v>89.4</v>
      </c>
      <c r="F11" s="155">
        <v>96.2</v>
      </c>
      <c r="G11" s="104">
        <v>6.8</v>
      </c>
      <c r="H11" s="72"/>
    </row>
    <row r="12" spans="1:10" ht="40.5" customHeight="1" thickBot="1" x14ac:dyDescent="0.3">
      <c r="A12" s="3" t="s">
        <v>88</v>
      </c>
      <c r="B12" s="8">
        <v>286</v>
      </c>
      <c r="C12" s="8">
        <v>222</v>
      </c>
      <c r="D12" s="8">
        <v>219</v>
      </c>
      <c r="E12" s="158">
        <v>171</v>
      </c>
      <c r="F12" s="153">
        <v>151</v>
      </c>
      <c r="G12" s="103">
        <v>-11.7</v>
      </c>
      <c r="H12" s="72"/>
    </row>
    <row r="13" spans="1:10" ht="20.25" customHeight="1" thickBot="1" x14ac:dyDescent="0.3">
      <c r="A13" s="4" t="s">
        <v>84</v>
      </c>
      <c r="B13" s="11">
        <v>77.599999999999994</v>
      </c>
      <c r="C13" s="11">
        <v>84.6</v>
      </c>
      <c r="D13" s="11">
        <v>86.3</v>
      </c>
      <c r="E13" s="160">
        <v>87.9</v>
      </c>
      <c r="F13" s="155">
        <v>91.8</v>
      </c>
      <c r="G13" s="104">
        <v>3.8999999999999915</v>
      </c>
      <c r="H13" s="72"/>
    </row>
    <row r="14" spans="1:10" ht="27" customHeight="1" thickBot="1" x14ac:dyDescent="0.3">
      <c r="A14" s="3" t="s">
        <v>89</v>
      </c>
      <c r="B14" s="8">
        <v>61</v>
      </c>
      <c r="C14" s="8">
        <v>48</v>
      </c>
      <c r="D14" s="8">
        <v>47</v>
      </c>
      <c r="E14" s="158">
        <v>34</v>
      </c>
      <c r="F14" s="153">
        <v>26</v>
      </c>
      <c r="G14" s="103">
        <v>-23.5</v>
      </c>
      <c r="H14" s="72"/>
    </row>
    <row r="15" spans="1:10" ht="18" customHeight="1" thickBot="1" x14ac:dyDescent="0.3">
      <c r="A15" s="4" t="s">
        <v>84</v>
      </c>
      <c r="B15" s="11">
        <v>78.400000000000006</v>
      </c>
      <c r="C15" s="11">
        <v>88.5</v>
      </c>
      <c r="D15" s="11">
        <v>85.7</v>
      </c>
      <c r="E15" s="160">
        <v>90.9</v>
      </c>
      <c r="F15" s="155">
        <v>88.2</v>
      </c>
      <c r="G15" s="106">
        <v>-2.7</v>
      </c>
      <c r="H15" s="72"/>
    </row>
    <row r="16" spans="1:10" ht="18" customHeight="1" thickBot="1" x14ac:dyDescent="0.3">
      <c r="A16" s="3" t="s">
        <v>90</v>
      </c>
      <c r="B16" s="8">
        <v>47</v>
      </c>
      <c r="C16" s="8">
        <v>48</v>
      </c>
      <c r="D16" s="8">
        <v>30</v>
      </c>
      <c r="E16" s="158">
        <v>26</v>
      </c>
      <c r="F16" s="153">
        <v>31</v>
      </c>
      <c r="G16" s="103">
        <v>19.2</v>
      </c>
      <c r="H16" s="72"/>
    </row>
    <row r="17" spans="1:9" ht="20.25" customHeight="1" thickBot="1" x14ac:dyDescent="0.3">
      <c r="A17" s="1" t="s">
        <v>84</v>
      </c>
      <c r="B17" s="42">
        <v>80.400000000000006</v>
      </c>
      <c r="C17" s="42">
        <v>82.6</v>
      </c>
      <c r="D17" s="42">
        <v>87.9</v>
      </c>
      <c r="E17" s="160">
        <v>96</v>
      </c>
      <c r="F17" s="155">
        <v>92.9</v>
      </c>
      <c r="G17" s="105">
        <v>-3.0999999999999943</v>
      </c>
      <c r="H17" s="72"/>
    </row>
    <row r="18" spans="1:9" ht="20.25" customHeight="1" x14ac:dyDescent="0.25">
      <c r="A18" s="227">
        <v>7</v>
      </c>
      <c r="B18" s="228"/>
      <c r="C18" s="228"/>
      <c r="D18" s="228"/>
      <c r="E18" s="228"/>
      <c r="F18" s="228"/>
      <c r="G18" s="228"/>
      <c r="H18" s="228"/>
      <c r="I18" s="228"/>
    </row>
    <row r="19" spans="1:9" ht="12.75" customHeight="1" x14ac:dyDescent="0.25">
      <c r="A19" s="64"/>
      <c r="B19" s="64"/>
      <c r="C19" s="64"/>
      <c r="D19" s="64"/>
      <c r="E19" s="64"/>
      <c r="F19" s="64"/>
      <c r="G19" s="77"/>
      <c r="H19" s="72"/>
    </row>
    <row r="20" spans="1:9" ht="20.25" customHeight="1" x14ac:dyDescent="0.25">
      <c r="A20" s="227"/>
      <c r="B20" s="228"/>
      <c r="C20" s="228"/>
      <c r="D20" s="228"/>
      <c r="E20" s="228"/>
      <c r="F20" s="228"/>
      <c r="G20" s="228"/>
      <c r="H20" s="228"/>
      <c r="I20" s="228"/>
    </row>
    <row r="21" spans="1:9" ht="29.25" customHeight="1" thickBot="1" x14ac:dyDescent="0.3">
      <c r="A21" s="64"/>
      <c r="B21" s="64"/>
      <c r="C21" s="64"/>
      <c r="D21" s="64"/>
      <c r="E21" s="64"/>
      <c r="F21" s="64"/>
      <c r="G21" s="77"/>
    </row>
    <row r="22" spans="1:9" ht="17.25" customHeight="1" thickBot="1" x14ac:dyDescent="0.3">
      <c r="A22" s="7" t="s">
        <v>3</v>
      </c>
      <c r="B22" s="69">
        <v>2012</v>
      </c>
      <c r="C22" s="69">
        <v>2013</v>
      </c>
      <c r="D22" s="69">
        <v>2014</v>
      </c>
      <c r="E22" s="162" t="s">
        <v>125</v>
      </c>
      <c r="F22" s="161" t="s">
        <v>126</v>
      </c>
      <c r="G22" s="78" t="s">
        <v>0</v>
      </c>
    </row>
    <row r="23" spans="1:9" ht="19.5" customHeight="1" thickBot="1" x14ac:dyDescent="0.3">
      <c r="A23" s="3" t="s">
        <v>91</v>
      </c>
      <c r="B23" s="36">
        <v>127</v>
      </c>
      <c r="C23" s="36">
        <v>126</v>
      </c>
      <c r="D23" s="36">
        <v>113</v>
      </c>
      <c r="E23" s="158">
        <v>86</v>
      </c>
      <c r="F23" s="153">
        <v>69</v>
      </c>
      <c r="G23" s="103">
        <v>-19.8</v>
      </c>
      <c r="H23" s="72"/>
    </row>
    <row r="24" spans="1:9" ht="15.75" customHeight="1" thickBot="1" x14ac:dyDescent="0.3">
      <c r="A24" s="4" t="s">
        <v>84</v>
      </c>
      <c r="B24" s="42">
        <v>65.8</v>
      </c>
      <c r="C24" s="42">
        <v>61.3</v>
      </c>
      <c r="D24" s="42">
        <v>61</v>
      </c>
      <c r="E24" s="160">
        <v>63.7</v>
      </c>
      <c r="F24" s="155">
        <v>69</v>
      </c>
      <c r="G24" s="106">
        <v>5.3</v>
      </c>
      <c r="H24" s="72"/>
    </row>
    <row r="25" spans="1:9" ht="15.75" thickBot="1" x14ac:dyDescent="0.3">
      <c r="A25" s="3" t="s">
        <v>92</v>
      </c>
      <c r="B25" s="36">
        <v>536</v>
      </c>
      <c r="C25" s="36">
        <v>554</v>
      </c>
      <c r="D25" s="36">
        <v>553</v>
      </c>
      <c r="E25" s="158">
        <v>391</v>
      </c>
      <c r="F25" s="153">
        <v>404</v>
      </c>
      <c r="G25" s="103">
        <v>3.3</v>
      </c>
      <c r="H25" s="72"/>
    </row>
    <row r="26" spans="1:9" ht="18" customHeight="1" thickBot="1" x14ac:dyDescent="0.3">
      <c r="A26" s="4" t="s">
        <v>84</v>
      </c>
      <c r="B26" s="42">
        <v>51.9</v>
      </c>
      <c r="C26" s="42">
        <v>53.1</v>
      </c>
      <c r="D26" s="42">
        <v>56.3</v>
      </c>
      <c r="E26" s="160">
        <v>60.1</v>
      </c>
      <c r="F26" s="155">
        <v>63.2</v>
      </c>
      <c r="G26" s="106">
        <v>3.1</v>
      </c>
      <c r="H26" s="72"/>
    </row>
    <row r="27" spans="1:9" ht="16.5" customHeight="1" thickBot="1" x14ac:dyDescent="0.3">
      <c r="A27" s="3" t="s">
        <v>93</v>
      </c>
      <c r="B27" s="36">
        <v>6230</v>
      </c>
      <c r="C27" s="36">
        <v>7054</v>
      </c>
      <c r="D27" s="36">
        <v>7105</v>
      </c>
      <c r="E27" s="158">
        <v>5296</v>
      </c>
      <c r="F27" s="153">
        <v>6283</v>
      </c>
      <c r="G27" s="103">
        <v>18.600000000000001</v>
      </c>
      <c r="H27" s="72"/>
    </row>
    <row r="28" spans="1:9" ht="14.25" customHeight="1" thickBot="1" x14ac:dyDescent="0.3">
      <c r="A28" s="5" t="s">
        <v>84</v>
      </c>
      <c r="B28" s="42">
        <v>32.6</v>
      </c>
      <c r="C28" s="42">
        <v>31.3</v>
      </c>
      <c r="D28" s="42">
        <v>34</v>
      </c>
      <c r="E28" s="160">
        <v>37.9</v>
      </c>
      <c r="F28" s="155">
        <v>36.4</v>
      </c>
      <c r="G28" s="106">
        <v>-1.5</v>
      </c>
      <c r="H28" s="72"/>
    </row>
    <row r="29" spans="1:9" ht="35.25" customHeight="1" thickBot="1" x14ac:dyDescent="0.3">
      <c r="A29" s="3" t="s">
        <v>94</v>
      </c>
      <c r="B29" s="36">
        <v>300</v>
      </c>
      <c r="C29" s="36">
        <v>344</v>
      </c>
      <c r="D29" s="36">
        <v>325</v>
      </c>
      <c r="E29" s="158">
        <v>237</v>
      </c>
      <c r="F29" s="153">
        <v>224</v>
      </c>
      <c r="G29" s="103">
        <v>-5.5</v>
      </c>
      <c r="H29" s="72"/>
    </row>
    <row r="30" spans="1:9" ht="18" customHeight="1" thickBot="1" x14ac:dyDescent="0.3">
      <c r="A30" s="4" t="s">
        <v>84</v>
      </c>
      <c r="B30" s="42">
        <v>24.8</v>
      </c>
      <c r="C30" s="42">
        <v>22.7</v>
      </c>
      <c r="D30" s="42">
        <v>26.1</v>
      </c>
      <c r="E30" s="160">
        <v>27.6</v>
      </c>
      <c r="F30" s="155">
        <v>25</v>
      </c>
      <c r="G30" s="106">
        <v>-2.6</v>
      </c>
      <c r="H30" s="72"/>
    </row>
    <row r="31" spans="1:9" ht="20.25" customHeight="1" thickBot="1" x14ac:dyDescent="0.3">
      <c r="A31" s="62" t="s">
        <v>95</v>
      </c>
      <c r="B31" s="229">
        <v>294</v>
      </c>
      <c r="C31" s="229">
        <v>311</v>
      </c>
      <c r="D31" s="229">
        <v>279</v>
      </c>
      <c r="E31" s="211">
        <v>215</v>
      </c>
      <c r="F31" s="212">
        <v>174</v>
      </c>
      <c r="G31" s="226">
        <v>-19.100000000000001</v>
      </c>
      <c r="H31" s="72"/>
    </row>
    <row r="32" spans="1:9" ht="24" customHeight="1" thickBot="1" x14ac:dyDescent="0.3">
      <c r="A32" s="3" t="s">
        <v>96</v>
      </c>
      <c r="B32" s="229"/>
      <c r="C32" s="229"/>
      <c r="D32" s="229"/>
      <c r="E32" s="211"/>
      <c r="F32" s="212"/>
      <c r="G32" s="226"/>
      <c r="H32" s="72"/>
    </row>
    <row r="33" spans="1:9" ht="18" customHeight="1" thickBot="1" x14ac:dyDescent="0.3">
      <c r="A33" s="4" t="s">
        <v>84</v>
      </c>
      <c r="B33" s="42">
        <v>65.400000000000006</v>
      </c>
      <c r="C33" s="42">
        <v>65.3</v>
      </c>
      <c r="D33" s="42">
        <v>65.2</v>
      </c>
      <c r="E33" s="160">
        <v>67.7</v>
      </c>
      <c r="F33" s="155">
        <v>73.400000000000006</v>
      </c>
      <c r="G33" s="105">
        <v>5.7</v>
      </c>
      <c r="H33" s="72"/>
    </row>
    <row r="34" spans="1:9" ht="30" customHeight="1" thickBot="1" x14ac:dyDescent="0.3">
      <c r="A34" s="3" t="s">
        <v>1</v>
      </c>
      <c r="B34" s="36">
        <v>913</v>
      </c>
      <c r="C34" s="36">
        <v>1073</v>
      </c>
      <c r="D34" s="36">
        <v>1340</v>
      </c>
      <c r="E34" s="158">
        <v>981</v>
      </c>
      <c r="F34" s="153">
        <v>1004</v>
      </c>
      <c r="G34" s="103">
        <v>2.2999999999999998</v>
      </c>
      <c r="H34" s="72"/>
    </row>
    <row r="35" spans="1:9" ht="17.25" customHeight="1" thickBot="1" x14ac:dyDescent="0.3">
      <c r="A35" s="4" t="s">
        <v>84</v>
      </c>
      <c r="B35" s="42">
        <v>64.599999999999994</v>
      </c>
      <c r="C35" s="42">
        <v>58.7</v>
      </c>
      <c r="D35" s="42">
        <v>57.2</v>
      </c>
      <c r="E35" s="160">
        <v>63.4</v>
      </c>
      <c r="F35" s="155">
        <v>58.8</v>
      </c>
      <c r="G35" s="106">
        <v>-4.5999999999999996</v>
      </c>
      <c r="H35" s="72"/>
    </row>
    <row r="36" spans="1:9" ht="57.75" customHeight="1" thickBot="1" x14ac:dyDescent="0.3">
      <c r="A36" s="3" t="s">
        <v>97</v>
      </c>
      <c r="B36" s="36">
        <v>72</v>
      </c>
      <c r="C36" s="36">
        <v>90</v>
      </c>
      <c r="D36" s="36">
        <v>124</v>
      </c>
      <c r="E36" s="158">
        <v>106</v>
      </c>
      <c r="F36" s="153">
        <v>83</v>
      </c>
      <c r="G36" s="103">
        <v>-21.7</v>
      </c>
      <c r="H36" s="72"/>
    </row>
    <row r="37" spans="1:9" x14ac:dyDescent="0.25">
      <c r="A37" s="224">
        <v>8</v>
      </c>
      <c r="B37" s="224"/>
      <c r="C37" s="224"/>
      <c r="D37" s="224"/>
      <c r="E37" s="224"/>
      <c r="F37" s="224"/>
      <c r="G37" s="224"/>
      <c r="H37" s="224"/>
      <c r="I37" s="224"/>
    </row>
    <row r="38" spans="1:9" x14ac:dyDescent="0.25">
      <c r="H38" s="72"/>
    </row>
    <row r="39" spans="1:9" x14ac:dyDescent="0.25">
      <c r="A39" s="224"/>
      <c r="B39" s="224"/>
      <c r="C39" s="224"/>
      <c r="D39" s="224"/>
      <c r="E39" s="224"/>
      <c r="F39" s="224"/>
      <c r="G39" s="224"/>
      <c r="H39" s="224"/>
      <c r="I39" s="224"/>
    </row>
    <row r="40" spans="1:9" x14ac:dyDescent="0.25">
      <c r="H40" s="72"/>
    </row>
    <row r="41" spans="1:9" ht="13.5" customHeight="1" x14ac:dyDescent="0.25"/>
    <row r="42" spans="1:9" x14ac:dyDescent="0.25">
      <c r="A42" s="225"/>
      <c r="B42" s="225"/>
      <c r="C42" s="225"/>
      <c r="D42" s="225"/>
      <c r="E42" s="225"/>
      <c r="F42" s="225"/>
      <c r="G42" s="225"/>
      <c r="H42" s="225"/>
      <c r="I42" s="225"/>
    </row>
    <row r="43" spans="1:9" x14ac:dyDescent="0.25">
      <c r="A43" s="224"/>
      <c r="B43" s="224"/>
      <c r="C43" s="224"/>
      <c r="D43" s="224"/>
      <c r="E43" s="224"/>
      <c r="F43" s="224"/>
      <c r="G43" s="224"/>
      <c r="H43" s="224"/>
      <c r="I43" s="224"/>
    </row>
    <row r="44" spans="1:9" x14ac:dyDescent="0.25">
      <c r="H44" s="72"/>
    </row>
    <row r="45" spans="1:9" x14ac:dyDescent="0.25">
      <c r="H45" s="72"/>
    </row>
    <row r="46" spans="1:9" x14ac:dyDescent="0.25">
      <c r="H46" s="72"/>
    </row>
    <row r="47" spans="1:9" x14ac:dyDescent="0.25">
      <c r="H47" s="72"/>
    </row>
    <row r="48" spans="1:9" x14ac:dyDescent="0.25">
      <c r="H48" s="72"/>
    </row>
    <row r="49" spans="8:8" x14ac:dyDescent="0.25">
      <c r="H49" s="72"/>
    </row>
    <row r="50" spans="8:8" x14ac:dyDescent="0.25">
      <c r="H50" s="72"/>
    </row>
    <row r="51" spans="8:8" x14ac:dyDescent="0.25">
      <c r="H51" s="72"/>
    </row>
    <row r="52" spans="8:8" x14ac:dyDescent="0.25">
      <c r="H52" s="72"/>
    </row>
    <row r="53" spans="8:8" x14ac:dyDescent="0.25">
      <c r="H53" s="72"/>
    </row>
    <row r="54" spans="8:8" x14ac:dyDescent="0.25">
      <c r="H54" s="72"/>
    </row>
  </sheetData>
  <mergeCells count="26">
    <mergeCell ref="A43:I43"/>
    <mergeCell ref="A42:I42"/>
    <mergeCell ref="G31:G32"/>
    <mergeCell ref="B9:B10"/>
    <mergeCell ref="A20:I20"/>
    <mergeCell ref="C9:C10"/>
    <mergeCell ref="A39:I39"/>
    <mergeCell ref="A37:I37"/>
    <mergeCell ref="D9:D10"/>
    <mergeCell ref="E9:E10"/>
    <mergeCell ref="F9:F10"/>
    <mergeCell ref="A18:I18"/>
    <mergeCell ref="G9:G10"/>
    <mergeCell ref="B31:B32"/>
    <mergeCell ref="C31:C32"/>
    <mergeCell ref="D31:D32"/>
    <mergeCell ref="E31:E32"/>
    <mergeCell ref="F31:F32"/>
    <mergeCell ref="I1:J1"/>
    <mergeCell ref="A1:G1"/>
    <mergeCell ref="A3:A4"/>
    <mergeCell ref="B3:B4"/>
    <mergeCell ref="C3:C4"/>
    <mergeCell ref="D3:D4"/>
    <mergeCell ref="G3:G4"/>
    <mergeCell ref="H2:I2"/>
  </mergeCells>
  <phoneticPr fontId="38" type="noConversion"/>
  <pageMargins left="0.23622047244094491" right="0.23622047244094491" top="0.19685039370078741" bottom="0.15748031496062992" header="0.31496062992125984" footer="0.31496062992125984"/>
  <pageSetup paperSize="9" scale="91" orientation="portrait" r:id="rId1"/>
  <rowBreaks count="1" manualBreakCount="1">
    <brk id="2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54"/>
  <sheetViews>
    <sheetView view="pageLayout" topLeftCell="A5" zoomScaleSheetLayoutView="100" workbookViewId="0">
      <selection activeCell="E20" sqref="E20"/>
    </sheetView>
  </sheetViews>
  <sheetFormatPr defaultRowHeight="15" x14ac:dyDescent="0.25"/>
  <cols>
    <col min="1" max="1" width="18.85546875" customWidth="1"/>
  </cols>
  <sheetData>
    <row r="1" spans="1:8" ht="23.25" customHeight="1" thickBot="1" x14ac:dyDescent="0.3">
      <c r="A1" s="63" t="s">
        <v>3</v>
      </c>
      <c r="B1" s="67">
        <v>2012</v>
      </c>
      <c r="C1" s="67">
        <v>2013</v>
      </c>
      <c r="D1" s="95">
        <v>2014</v>
      </c>
      <c r="E1" s="163" t="s">
        <v>125</v>
      </c>
      <c r="F1" s="168" t="s">
        <v>126</v>
      </c>
      <c r="G1" s="96" t="s">
        <v>31</v>
      </c>
    </row>
    <row r="2" spans="1:8" ht="15.75" thickBot="1" x14ac:dyDescent="0.3">
      <c r="A2" s="1" t="s">
        <v>84</v>
      </c>
      <c r="B2" s="83">
        <v>87.7</v>
      </c>
      <c r="C2" s="83">
        <v>86.1</v>
      </c>
      <c r="D2" s="97">
        <v>87.4</v>
      </c>
      <c r="E2" s="160">
        <v>85.7</v>
      </c>
      <c r="F2" s="155">
        <v>86.6</v>
      </c>
      <c r="G2" s="107">
        <v>0.89999999999999147</v>
      </c>
    </row>
    <row r="3" spans="1:8" ht="35.25" customHeight="1" thickBot="1" x14ac:dyDescent="0.3">
      <c r="A3" s="3" t="s">
        <v>98</v>
      </c>
      <c r="B3" s="8">
        <v>1180</v>
      </c>
      <c r="C3" s="8">
        <v>1280</v>
      </c>
      <c r="D3" s="93">
        <v>1024</v>
      </c>
      <c r="E3" s="158">
        <v>778</v>
      </c>
      <c r="F3" s="153">
        <v>778</v>
      </c>
      <c r="G3" s="103">
        <v>0</v>
      </c>
      <c r="H3" s="72"/>
    </row>
    <row r="4" spans="1:8" ht="15.75" thickBot="1" x14ac:dyDescent="0.3">
      <c r="A4" s="4" t="s">
        <v>99</v>
      </c>
      <c r="B4" s="11">
        <v>40.4</v>
      </c>
      <c r="C4" s="11">
        <v>33.6</v>
      </c>
      <c r="D4" s="94">
        <v>37.9</v>
      </c>
      <c r="E4" s="160">
        <v>41.3</v>
      </c>
      <c r="F4" s="155">
        <v>40.1</v>
      </c>
      <c r="G4" s="108">
        <v>-1.2</v>
      </c>
      <c r="H4" s="72"/>
    </row>
    <row r="5" spans="1:8" ht="15.75" thickBot="1" x14ac:dyDescent="0.3">
      <c r="A5" s="3" t="s">
        <v>100</v>
      </c>
      <c r="B5" s="8">
        <v>27</v>
      </c>
      <c r="C5" s="8">
        <v>38</v>
      </c>
      <c r="D5" s="93">
        <v>18</v>
      </c>
      <c r="E5" s="158">
        <v>19</v>
      </c>
      <c r="F5" s="153">
        <v>17</v>
      </c>
      <c r="G5" s="103">
        <v>-10.5</v>
      </c>
      <c r="H5" s="72"/>
    </row>
    <row r="6" spans="1:8" ht="15.75" thickBot="1" x14ac:dyDescent="0.3">
      <c r="A6" s="4" t="s">
        <v>84</v>
      </c>
      <c r="B6" s="11">
        <v>76.7</v>
      </c>
      <c r="C6" s="11">
        <v>69.7</v>
      </c>
      <c r="D6" s="94">
        <v>71.400000000000006</v>
      </c>
      <c r="E6" s="160">
        <v>72.7</v>
      </c>
      <c r="F6" s="155">
        <v>46.7</v>
      </c>
      <c r="G6" s="108">
        <v>-26</v>
      </c>
      <c r="H6" s="72"/>
    </row>
    <row r="7" spans="1:8" ht="30.75" customHeight="1" thickBot="1" x14ac:dyDescent="0.3">
      <c r="A7" s="3" t="s">
        <v>101</v>
      </c>
      <c r="B7" s="8">
        <v>175</v>
      </c>
      <c r="C7" s="8">
        <v>134</v>
      </c>
      <c r="D7" s="93">
        <v>169</v>
      </c>
      <c r="E7" s="158">
        <v>129</v>
      </c>
      <c r="F7" s="153">
        <v>85</v>
      </c>
      <c r="G7" s="103">
        <v>-34.1</v>
      </c>
      <c r="H7" s="72"/>
    </row>
    <row r="8" spans="1:8" ht="19.5" customHeight="1" thickBot="1" x14ac:dyDescent="0.3">
      <c r="A8" s="4" t="s">
        <v>84</v>
      </c>
      <c r="B8" s="11">
        <v>80.599999999999994</v>
      </c>
      <c r="C8" s="11">
        <v>75.7</v>
      </c>
      <c r="D8" s="94">
        <v>83.6</v>
      </c>
      <c r="E8" s="160">
        <v>86.2</v>
      </c>
      <c r="F8" s="155">
        <v>94</v>
      </c>
      <c r="G8" s="108">
        <v>7.8</v>
      </c>
      <c r="H8" s="72"/>
    </row>
    <row r="9" spans="1:8" ht="30" customHeight="1" thickBot="1" x14ac:dyDescent="0.3">
      <c r="A9" s="62" t="s">
        <v>102</v>
      </c>
      <c r="B9" s="219">
        <v>1489</v>
      </c>
      <c r="C9" s="219">
        <v>1281</v>
      </c>
      <c r="D9" s="221">
        <v>904</v>
      </c>
      <c r="E9" s="211">
        <v>801</v>
      </c>
      <c r="F9" s="212">
        <v>671</v>
      </c>
      <c r="G9" s="226">
        <v>-16.2</v>
      </c>
      <c r="H9" s="72"/>
    </row>
    <row r="10" spans="1:8" ht="15" customHeight="1" thickBot="1" x14ac:dyDescent="0.3">
      <c r="A10" s="3" t="s">
        <v>103</v>
      </c>
      <c r="B10" s="220"/>
      <c r="C10" s="220"/>
      <c r="D10" s="235"/>
      <c r="E10" s="211"/>
      <c r="F10" s="212"/>
      <c r="G10" s="226"/>
      <c r="H10" s="72"/>
    </row>
    <row r="11" spans="1:8" ht="20.25" customHeight="1" thickBot="1" x14ac:dyDescent="0.3">
      <c r="A11" s="4" t="s">
        <v>84</v>
      </c>
      <c r="B11" s="11">
        <v>76.400000000000006</v>
      </c>
      <c r="C11" s="11">
        <v>73.099999999999994</v>
      </c>
      <c r="D11" s="94">
        <v>82.4</v>
      </c>
      <c r="E11" s="160">
        <v>86.1</v>
      </c>
      <c r="F11" s="155">
        <v>71.7</v>
      </c>
      <c r="G11" s="108">
        <v>-14.4</v>
      </c>
      <c r="H11" s="72"/>
    </row>
    <row r="12" spans="1:8" ht="28.5" customHeight="1" thickBot="1" x14ac:dyDescent="0.3">
      <c r="A12" s="62" t="s">
        <v>104</v>
      </c>
      <c r="B12" s="219">
        <v>6693</v>
      </c>
      <c r="C12" s="219">
        <v>7183</v>
      </c>
      <c r="D12" s="221">
        <v>7667</v>
      </c>
      <c r="E12" s="211">
        <v>5796</v>
      </c>
      <c r="F12" s="212">
        <v>6078</v>
      </c>
      <c r="G12" s="226">
        <v>4.9000000000000004</v>
      </c>
      <c r="H12" s="72"/>
    </row>
    <row r="13" spans="1:8" ht="15.75" thickBot="1" x14ac:dyDescent="0.3">
      <c r="A13" s="3" t="s">
        <v>105</v>
      </c>
      <c r="B13" s="220"/>
      <c r="C13" s="220"/>
      <c r="D13" s="235"/>
      <c r="E13" s="211"/>
      <c r="F13" s="212"/>
      <c r="G13" s="226"/>
      <c r="H13" s="72"/>
    </row>
    <row r="14" spans="1:8" ht="19.5" customHeight="1" thickBot="1" x14ac:dyDescent="0.3">
      <c r="A14" s="4" t="s">
        <v>84</v>
      </c>
      <c r="B14" s="11">
        <v>59.2</v>
      </c>
      <c r="C14" s="11">
        <v>58.6</v>
      </c>
      <c r="D14" s="94">
        <v>64.5</v>
      </c>
      <c r="E14" s="160">
        <v>67</v>
      </c>
      <c r="F14" s="155">
        <v>63.5</v>
      </c>
      <c r="G14" s="107">
        <v>-3.5</v>
      </c>
      <c r="H14" s="72"/>
    </row>
    <row r="15" spans="1:8" ht="24.75" thickBot="1" x14ac:dyDescent="0.3">
      <c r="A15" s="3" t="s">
        <v>106</v>
      </c>
      <c r="B15" s="8">
        <v>3982</v>
      </c>
      <c r="C15" s="8">
        <v>4600</v>
      </c>
      <c r="D15" s="8">
        <v>5021</v>
      </c>
      <c r="E15" s="158">
        <v>3821</v>
      </c>
      <c r="F15" s="153">
        <v>4302</v>
      </c>
      <c r="G15" s="103">
        <v>12.6</v>
      </c>
      <c r="H15" s="72"/>
    </row>
    <row r="16" spans="1:8" ht="15.75" thickBot="1" x14ac:dyDescent="0.3">
      <c r="A16" s="1" t="s">
        <v>84</v>
      </c>
      <c r="B16" s="42">
        <v>46.4</v>
      </c>
      <c r="C16" s="42">
        <v>41.2</v>
      </c>
      <c r="D16" s="42">
        <v>44.6</v>
      </c>
      <c r="E16" s="160">
        <v>49</v>
      </c>
      <c r="F16" s="155">
        <v>46.6</v>
      </c>
      <c r="G16" s="107">
        <v>-2.4</v>
      </c>
      <c r="H16" s="72"/>
    </row>
    <row r="17" spans="1:9" ht="28.5" customHeight="1" x14ac:dyDescent="0.25">
      <c r="A17" s="231">
        <v>9</v>
      </c>
      <c r="B17" s="232"/>
      <c r="C17" s="232"/>
      <c r="D17" s="232"/>
      <c r="E17" s="232"/>
      <c r="F17" s="232"/>
      <c r="G17" s="233"/>
      <c r="H17" s="233"/>
      <c r="I17" s="232"/>
    </row>
    <row r="18" spans="1:9" x14ac:dyDescent="0.25">
      <c r="A18" s="231"/>
      <c r="B18" s="232"/>
      <c r="C18" s="232"/>
      <c r="D18" s="232"/>
      <c r="E18" s="232"/>
      <c r="F18" s="232"/>
      <c r="G18" s="233"/>
      <c r="H18" s="233"/>
      <c r="I18" s="232"/>
    </row>
    <row r="19" spans="1:9" ht="15.75" thickBot="1" x14ac:dyDescent="0.3">
      <c r="A19" s="65"/>
      <c r="B19" s="66"/>
      <c r="C19" s="66"/>
      <c r="D19" s="66"/>
      <c r="E19" s="89"/>
      <c r="F19" s="66"/>
      <c r="G19" s="76"/>
      <c r="H19" s="72"/>
    </row>
    <row r="20" spans="1:9" ht="26.25" thickBot="1" x14ac:dyDescent="0.3">
      <c r="A20" s="47" t="s">
        <v>3</v>
      </c>
      <c r="B20" s="68">
        <v>2012</v>
      </c>
      <c r="C20" s="68">
        <v>2013</v>
      </c>
      <c r="D20" s="68">
        <v>2014</v>
      </c>
      <c r="E20" s="164" t="s">
        <v>125</v>
      </c>
      <c r="F20" s="166" t="s">
        <v>126</v>
      </c>
      <c r="G20" s="98" t="s">
        <v>31</v>
      </c>
      <c r="H20" s="72"/>
    </row>
    <row r="21" spans="1:9" ht="15.75" thickBot="1" x14ac:dyDescent="0.3">
      <c r="A21" s="3" t="s">
        <v>107</v>
      </c>
      <c r="B21" s="8">
        <v>508</v>
      </c>
      <c r="C21" s="8">
        <v>428</v>
      </c>
      <c r="D21" s="8">
        <v>445</v>
      </c>
      <c r="E21" s="165">
        <v>340</v>
      </c>
      <c r="F21" s="167">
        <v>379</v>
      </c>
      <c r="G21" s="103">
        <v>11.5</v>
      </c>
    </row>
    <row r="22" spans="1:9" ht="15.75" thickBot="1" x14ac:dyDescent="0.3">
      <c r="A22" s="4" t="s">
        <v>108</v>
      </c>
      <c r="B22" s="11">
        <v>6.4</v>
      </c>
      <c r="C22" s="11">
        <v>5.6</v>
      </c>
      <c r="D22" s="11">
        <v>4.8</v>
      </c>
      <c r="E22" s="160">
        <v>4.5999999999999996</v>
      </c>
      <c r="F22" s="155">
        <v>5.5</v>
      </c>
      <c r="G22" s="108">
        <v>0.9</v>
      </c>
    </row>
    <row r="23" spans="1:9" ht="21" customHeight="1" thickBot="1" x14ac:dyDescent="0.3">
      <c r="A23" s="62" t="s">
        <v>109</v>
      </c>
      <c r="B23" s="219">
        <v>2657</v>
      </c>
      <c r="C23" s="219">
        <v>2933</v>
      </c>
      <c r="D23" s="219">
        <v>4018</v>
      </c>
      <c r="E23" s="234">
        <v>3196</v>
      </c>
      <c r="F23" s="230">
        <v>3513</v>
      </c>
      <c r="G23" s="226">
        <v>9.9</v>
      </c>
      <c r="H23" s="72"/>
    </row>
    <row r="24" spans="1:9" ht="17.25" customHeight="1" thickBot="1" x14ac:dyDescent="0.3">
      <c r="A24" s="3" t="s">
        <v>110</v>
      </c>
      <c r="B24" s="220"/>
      <c r="C24" s="220"/>
      <c r="D24" s="220"/>
      <c r="E24" s="234"/>
      <c r="F24" s="230"/>
      <c r="G24" s="226"/>
      <c r="H24" s="72"/>
    </row>
    <row r="25" spans="1:9" ht="18" customHeight="1" thickBot="1" x14ac:dyDescent="0.3">
      <c r="A25" s="4" t="s">
        <v>108</v>
      </c>
      <c r="B25" s="11">
        <v>33.6</v>
      </c>
      <c r="C25" s="11">
        <v>38.1</v>
      </c>
      <c r="D25" s="11">
        <v>43.5</v>
      </c>
      <c r="E25" s="160">
        <v>43.6</v>
      </c>
      <c r="F25" s="155">
        <v>51.3</v>
      </c>
      <c r="G25" s="108">
        <v>7.7</v>
      </c>
      <c r="H25" s="72"/>
    </row>
    <row r="26" spans="1:9" ht="20.25" customHeight="1" thickBot="1" x14ac:dyDescent="0.3">
      <c r="A26" s="62" t="s">
        <v>111</v>
      </c>
      <c r="B26" s="219">
        <v>2394</v>
      </c>
      <c r="C26" s="219">
        <v>2364</v>
      </c>
      <c r="D26" s="219">
        <v>2364</v>
      </c>
      <c r="E26" s="234">
        <v>1829</v>
      </c>
      <c r="F26" s="230">
        <v>1987</v>
      </c>
      <c r="G26" s="226">
        <v>8.6</v>
      </c>
      <c r="H26" s="72"/>
    </row>
    <row r="27" spans="1:9" ht="15.75" thickBot="1" x14ac:dyDescent="0.3">
      <c r="A27" s="3" t="s">
        <v>112</v>
      </c>
      <c r="B27" s="220"/>
      <c r="C27" s="220"/>
      <c r="D27" s="220"/>
      <c r="E27" s="234"/>
      <c r="F27" s="230"/>
      <c r="G27" s="226"/>
      <c r="H27" s="72"/>
    </row>
    <row r="28" spans="1:9" ht="15.75" thickBot="1" x14ac:dyDescent="0.3">
      <c r="A28" s="4" t="s">
        <v>108</v>
      </c>
      <c r="B28" s="11">
        <v>30.3</v>
      </c>
      <c r="C28" s="11">
        <v>30.7</v>
      </c>
      <c r="D28" s="11">
        <v>25.6</v>
      </c>
      <c r="E28" s="160">
        <v>25</v>
      </c>
      <c r="F28" s="155">
        <v>29</v>
      </c>
      <c r="G28" s="108">
        <v>4</v>
      </c>
      <c r="H28" s="72"/>
    </row>
    <row r="29" spans="1:9" ht="15.75" thickBot="1" x14ac:dyDescent="0.3">
      <c r="A29" s="3" t="s">
        <v>113</v>
      </c>
      <c r="B29" s="8">
        <v>1090</v>
      </c>
      <c r="C29" s="8">
        <v>933</v>
      </c>
      <c r="D29" s="8">
        <v>1281</v>
      </c>
      <c r="E29" s="165">
        <v>1091</v>
      </c>
      <c r="F29" s="167">
        <v>874</v>
      </c>
      <c r="G29" s="103">
        <v>-19.899999999999999</v>
      </c>
      <c r="H29" s="72"/>
    </row>
    <row r="30" spans="1:9" ht="15.75" thickBot="1" x14ac:dyDescent="0.3">
      <c r="A30" s="4" t="s">
        <v>108</v>
      </c>
      <c r="B30" s="11">
        <v>13.8</v>
      </c>
      <c r="C30" s="11">
        <v>12.9</v>
      </c>
      <c r="D30" s="11">
        <v>13.9</v>
      </c>
      <c r="E30" s="160">
        <v>14.9</v>
      </c>
      <c r="F30" s="155">
        <v>12.8</v>
      </c>
      <c r="G30" s="108">
        <v>-2.1</v>
      </c>
      <c r="H30" s="72"/>
    </row>
    <row r="31" spans="1:9" ht="26.25" customHeight="1" thickBot="1" x14ac:dyDescent="0.3">
      <c r="A31" s="3" t="s">
        <v>114</v>
      </c>
      <c r="B31" s="8">
        <v>4509</v>
      </c>
      <c r="C31" s="8">
        <v>5025</v>
      </c>
      <c r="D31" s="8">
        <v>4775</v>
      </c>
      <c r="E31" s="165">
        <v>3505</v>
      </c>
      <c r="F31" s="167">
        <v>3463</v>
      </c>
      <c r="G31" s="103">
        <v>-1.2</v>
      </c>
      <c r="H31" s="72"/>
    </row>
    <row r="32" spans="1:9" ht="20.25" customHeight="1" thickBot="1" x14ac:dyDescent="0.3">
      <c r="A32" s="4" t="s">
        <v>108</v>
      </c>
      <c r="B32" s="11">
        <v>30.5</v>
      </c>
      <c r="C32" s="11">
        <v>32</v>
      </c>
      <c r="D32" s="11">
        <v>28.4</v>
      </c>
      <c r="E32" s="160">
        <v>27.7</v>
      </c>
      <c r="F32" s="155">
        <v>25.5</v>
      </c>
      <c r="G32" s="107">
        <v>-2.2000000000000002</v>
      </c>
      <c r="H32" s="72"/>
    </row>
    <row r="33" spans="1:9" ht="18.75" customHeight="1" thickBot="1" x14ac:dyDescent="0.3">
      <c r="A33" s="3" t="s">
        <v>115</v>
      </c>
      <c r="B33" s="8">
        <v>3111</v>
      </c>
      <c r="C33" s="8">
        <v>3456</v>
      </c>
      <c r="D33" s="8">
        <v>3346</v>
      </c>
      <c r="E33" s="165">
        <v>2464</v>
      </c>
      <c r="F33" s="167">
        <v>2395</v>
      </c>
      <c r="G33" s="103">
        <v>-2.8</v>
      </c>
      <c r="H33" s="72"/>
    </row>
    <row r="34" spans="1:9" ht="20.25" customHeight="1" thickBot="1" x14ac:dyDescent="0.3">
      <c r="A34" s="4" t="s">
        <v>108</v>
      </c>
      <c r="B34" s="11">
        <v>21</v>
      </c>
      <c r="C34" s="11">
        <v>22</v>
      </c>
      <c r="D34" s="11">
        <v>19.899999999999999</v>
      </c>
      <c r="E34" s="160">
        <v>19.5</v>
      </c>
      <c r="F34" s="155">
        <v>17.600000000000001</v>
      </c>
      <c r="G34" s="108">
        <v>-1.9</v>
      </c>
      <c r="H34" s="72"/>
    </row>
    <row r="35" spans="1:9" x14ac:dyDescent="0.25">
      <c r="A35" s="236">
        <v>10</v>
      </c>
      <c r="B35" s="236"/>
      <c r="C35" s="236"/>
      <c r="D35" s="236"/>
      <c r="E35" s="236"/>
      <c r="F35" s="236"/>
      <c r="G35" s="236"/>
      <c r="H35" s="237"/>
      <c r="I35" s="236"/>
    </row>
    <row r="36" spans="1:9" ht="102" customHeight="1" x14ac:dyDescent="0.25">
      <c r="A36" s="236"/>
      <c r="B36" s="236"/>
      <c r="C36" s="236"/>
      <c r="D36" s="236"/>
      <c r="E36" s="236"/>
      <c r="F36" s="236"/>
      <c r="G36" s="236"/>
      <c r="H36" s="237"/>
      <c r="I36" s="236"/>
    </row>
    <row r="37" spans="1:9" x14ac:dyDescent="0.25">
      <c r="A37" s="236"/>
      <c r="B37" s="236"/>
      <c r="C37" s="236"/>
      <c r="D37" s="236"/>
      <c r="E37" s="236"/>
      <c r="F37" s="236"/>
      <c r="G37" s="236"/>
      <c r="H37" s="237"/>
      <c r="I37" s="236"/>
    </row>
    <row r="38" spans="1:9" x14ac:dyDescent="0.25">
      <c r="H38" s="72"/>
    </row>
    <row r="39" spans="1:9" x14ac:dyDescent="0.25">
      <c r="H39" s="72"/>
    </row>
    <row r="40" spans="1:9" x14ac:dyDescent="0.25">
      <c r="H40" s="72"/>
    </row>
    <row r="43" spans="1:9" x14ac:dyDescent="0.25">
      <c r="H43" s="72"/>
    </row>
    <row r="44" spans="1:9" x14ac:dyDescent="0.25">
      <c r="H44" s="72"/>
    </row>
    <row r="45" spans="1:9" x14ac:dyDescent="0.25">
      <c r="H45" s="72"/>
    </row>
    <row r="46" spans="1:9" x14ac:dyDescent="0.25">
      <c r="H46" s="72"/>
    </row>
    <row r="47" spans="1:9" x14ac:dyDescent="0.25">
      <c r="H47" s="72"/>
    </row>
    <row r="48" spans="1:9" x14ac:dyDescent="0.25">
      <c r="H48" s="72"/>
    </row>
    <row r="49" spans="8:8" x14ac:dyDescent="0.25">
      <c r="H49" s="72"/>
    </row>
    <row r="50" spans="8:8" x14ac:dyDescent="0.25">
      <c r="H50" s="72"/>
    </row>
    <row r="51" spans="8:8" x14ac:dyDescent="0.25">
      <c r="H51" s="72"/>
    </row>
    <row r="52" spans="8:8" x14ac:dyDescent="0.25">
      <c r="H52" s="72"/>
    </row>
    <row r="53" spans="8:8" x14ac:dyDescent="0.25">
      <c r="H53" s="72"/>
    </row>
    <row r="54" spans="8:8" x14ac:dyDescent="0.25">
      <c r="H54" s="72"/>
    </row>
  </sheetData>
  <mergeCells count="29">
    <mergeCell ref="A37:I37"/>
    <mergeCell ref="B26:B27"/>
    <mergeCell ref="C26:C27"/>
    <mergeCell ref="D26:D27"/>
    <mergeCell ref="E26:E27"/>
    <mergeCell ref="F26:F27"/>
    <mergeCell ref="G26:G27"/>
    <mergeCell ref="A36:I36"/>
    <mergeCell ref="A35:I35"/>
    <mergeCell ref="G9:G10"/>
    <mergeCell ref="B12:B13"/>
    <mergeCell ref="C12:C13"/>
    <mergeCell ref="D12:D13"/>
    <mergeCell ref="E12:E13"/>
    <mergeCell ref="F9:F10"/>
    <mergeCell ref="B9:B10"/>
    <mergeCell ref="C9:C10"/>
    <mergeCell ref="D9:D10"/>
    <mergeCell ref="E9:E10"/>
    <mergeCell ref="F23:F24"/>
    <mergeCell ref="G23:G24"/>
    <mergeCell ref="F12:F13"/>
    <mergeCell ref="A17:I17"/>
    <mergeCell ref="A18:I18"/>
    <mergeCell ref="B23:B24"/>
    <mergeCell ref="G12:G13"/>
    <mergeCell ref="C23:C24"/>
    <mergeCell ref="D23:D24"/>
    <mergeCell ref="E23:E24"/>
  </mergeCells>
  <phoneticPr fontId="38" type="noConversion"/>
  <pageMargins left="0.7" right="0.7" top="0.75" bottom="0.75" header="0.3" footer="0.3"/>
  <pageSetup paperSize="9" scale="85" orientation="portrait" r:id="rId1"/>
  <rowBreaks count="1" manualBreakCount="1">
    <brk id="19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54"/>
  <sheetViews>
    <sheetView view="pageLayout" zoomScaleSheetLayoutView="115" workbookViewId="0">
      <selection activeCell="E3" sqref="E3:E9"/>
    </sheetView>
  </sheetViews>
  <sheetFormatPr defaultRowHeight="15" x14ac:dyDescent="0.25"/>
  <cols>
    <col min="1" max="1" width="26" customWidth="1"/>
    <col min="2" max="2" width="7.85546875" customWidth="1"/>
    <col min="3" max="3" width="8.28515625" customWidth="1"/>
    <col min="4" max="4" width="7.42578125" customWidth="1"/>
    <col min="5" max="5" width="7.85546875" customWidth="1"/>
    <col min="6" max="6" width="8.42578125" customWidth="1"/>
    <col min="7" max="7" width="7.28515625" customWidth="1"/>
    <col min="8" max="8" width="13.42578125" customWidth="1"/>
    <col min="9" max="9" width="15.140625" customWidth="1"/>
    <col min="10" max="10" width="6" customWidth="1"/>
  </cols>
  <sheetData>
    <row r="1" spans="1:10" ht="23.25" customHeight="1" x14ac:dyDescent="0.25">
      <c r="A1" s="239" t="s">
        <v>2</v>
      </c>
      <c r="B1" s="240"/>
      <c r="C1" s="240"/>
      <c r="D1" s="240"/>
      <c r="E1" s="240"/>
      <c r="F1" s="240"/>
      <c r="G1" s="240"/>
      <c r="H1" s="240"/>
      <c r="I1" s="240"/>
    </row>
    <row r="2" spans="1:10" ht="42" customHeight="1" thickBot="1" x14ac:dyDescent="0.3">
      <c r="A2" s="244"/>
      <c r="B2" s="245"/>
      <c r="C2" s="245"/>
      <c r="D2" s="245"/>
      <c r="E2" s="245"/>
      <c r="F2" s="245"/>
      <c r="G2" s="245"/>
      <c r="H2" s="240"/>
      <c r="I2" s="251"/>
      <c r="J2" s="251"/>
    </row>
    <row r="3" spans="1:10" ht="36.75" customHeight="1" thickBot="1" x14ac:dyDescent="0.3">
      <c r="A3" s="36" t="s">
        <v>3</v>
      </c>
      <c r="B3" s="2">
        <v>2012</v>
      </c>
      <c r="C3" s="2">
        <v>2013</v>
      </c>
      <c r="D3" s="2">
        <v>2014</v>
      </c>
      <c r="E3" s="172" t="s">
        <v>125</v>
      </c>
      <c r="F3" s="169" t="s">
        <v>126</v>
      </c>
      <c r="G3" s="81" t="s">
        <v>4</v>
      </c>
      <c r="H3" s="91"/>
      <c r="I3" s="92"/>
      <c r="J3" s="92"/>
    </row>
    <row r="4" spans="1:10" ht="51" customHeight="1" thickBot="1" x14ac:dyDescent="0.3">
      <c r="A4" s="43" t="s">
        <v>5</v>
      </c>
      <c r="B4" s="8">
        <v>952</v>
      </c>
      <c r="C4" s="8">
        <v>736</v>
      </c>
      <c r="D4" s="9">
        <v>732</v>
      </c>
      <c r="E4" s="175">
        <v>500</v>
      </c>
      <c r="F4" s="170">
        <v>566</v>
      </c>
      <c r="G4" s="70">
        <f>((F4-E4)/E4)*100</f>
        <v>13.200000000000001</v>
      </c>
      <c r="H4" s="100"/>
      <c r="I4" s="101"/>
      <c r="J4" s="101"/>
    </row>
    <row r="5" spans="1:10" ht="25.5" customHeight="1" thickBot="1" x14ac:dyDescent="0.3">
      <c r="A5" s="43" t="s">
        <v>79</v>
      </c>
      <c r="B5" s="8">
        <v>6.4</v>
      </c>
      <c r="C5" s="8">
        <v>4.7</v>
      </c>
      <c r="D5" s="8">
        <v>4.3</v>
      </c>
      <c r="E5" s="176">
        <v>4</v>
      </c>
      <c r="F5" s="171">
        <v>4.2</v>
      </c>
      <c r="G5" s="70">
        <f>((F5-E5)/E5)*100</f>
        <v>5.0000000000000044</v>
      </c>
      <c r="H5" s="246"/>
      <c r="I5" s="247"/>
    </row>
    <row r="6" spans="1:10" ht="75.75" customHeight="1" thickBot="1" x14ac:dyDescent="0.3">
      <c r="A6" s="43" t="s">
        <v>6</v>
      </c>
      <c r="B6" s="8">
        <v>447</v>
      </c>
      <c r="C6" s="8">
        <v>476</v>
      </c>
      <c r="D6" s="9">
        <v>657</v>
      </c>
      <c r="E6" s="177">
        <v>494</v>
      </c>
      <c r="F6" s="170">
        <v>595</v>
      </c>
      <c r="G6" s="70">
        <f>((F6-E6)/E6)*100</f>
        <v>20.445344129554655</v>
      </c>
      <c r="H6" s="72"/>
    </row>
    <row r="7" spans="1:10" ht="37.5" customHeight="1" thickBot="1" x14ac:dyDescent="0.3">
      <c r="A7" s="43" t="s">
        <v>7</v>
      </c>
      <c r="B7" s="8">
        <v>2</v>
      </c>
      <c r="C7" s="8">
        <v>5</v>
      </c>
      <c r="D7" s="8">
        <v>0</v>
      </c>
      <c r="E7" s="157">
        <v>0</v>
      </c>
      <c r="F7" s="152">
        <v>1</v>
      </c>
      <c r="G7" s="70">
        <v>0</v>
      </c>
      <c r="H7" s="72"/>
    </row>
    <row r="8" spans="1:10" ht="44.25" customHeight="1" thickBot="1" x14ac:dyDescent="0.3">
      <c r="A8" s="43" t="s">
        <v>8</v>
      </c>
      <c r="B8" s="8">
        <v>1</v>
      </c>
      <c r="C8" s="8">
        <v>5</v>
      </c>
      <c r="D8" s="8">
        <v>0</v>
      </c>
      <c r="E8" s="157">
        <v>0</v>
      </c>
      <c r="F8" s="152">
        <v>1</v>
      </c>
      <c r="G8" s="70">
        <v>0</v>
      </c>
      <c r="H8" s="72"/>
    </row>
    <row r="9" spans="1:10" ht="36" customHeight="1" thickBot="1" x14ac:dyDescent="0.3">
      <c r="A9" s="43" t="s">
        <v>9</v>
      </c>
      <c r="B9" s="8">
        <v>0</v>
      </c>
      <c r="C9" s="8">
        <v>3</v>
      </c>
      <c r="D9" s="8">
        <v>0</v>
      </c>
      <c r="E9" s="157">
        <v>0</v>
      </c>
      <c r="F9" s="152">
        <v>1</v>
      </c>
      <c r="G9" s="70">
        <v>0</v>
      </c>
      <c r="H9" s="72"/>
    </row>
    <row r="10" spans="1:10" ht="59.25" customHeight="1" x14ac:dyDescent="0.25">
      <c r="A10" s="6"/>
      <c r="G10" s="72"/>
      <c r="H10" s="72"/>
    </row>
    <row r="11" spans="1:10" ht="21.75" customHeight="1" x14ac:dyDescent="0.25">
      <c r="A11" s="248">
        <v>11</v>
      </c>
      <c r="B11" s="249"/>
      <c r="C11" s="249"/>
      <c r="D11" s="249"/>
      <c r="E11" s="249"/>
      <c r="F11" s="249"/>
      <c r="G11" s="250"/>
      <c r="H11" s="250"/>
      <c r="I11" s="249"/>
    </row>
    <row r="12" spans="1:10" x14ac:dyDescent="0.25">
      <c r="A12" s="10"/>
      <c r="G12" s="72"/>
      <c r="H12" s="72"/>
    </row>
    <row r="13" spans="1:10" ht="33" customHeight="1" thickBot="1" x14ac:dyDescent="0.3">
      <c r="A13" s="241" t="s">
        <v>10</v>
      </c>
      <c r="B13" s="242"/>
      <c r="C13" s="242"/>
      <c r="D13" s="242"/>
      <c r="E13" s="242"/>
      <c r="F13" s="242"/>
      <c r="G13" s="243"/>
      <c r="H13" s="73"/>
    </row>
    <row r="14" spans="1:10" ht="37.5" customHeight="1" thickBot="1" x14ac:dyDescent="0.3">
      <c r="A14" s="36" t="s">
        <v>3</v>
      </c>
      <c r="B14" s="2">
        <v>2012</v>
      </c>
      <c r="C14" s="2">
        <v>2013</v>
      </c>
      <c r="D14" s="2">
        <v>2014</v>
      </c>
      <c r="E14" s="172" t="s">
        <v>125</v>
      </c>
      <c r="F14" s="169" t="s">
        <v>126</v>
      </c>
      <c r="G14" s="75" t="s">
        <v>4</v>
      </c>
      <c r="H14" s="74"/>
    </row>
    <row r="15" spans="1:10" ht="33.75" customHeight="1" thickBot="1" x14ac:dyDescent="0.3">
      <c r="A15" s="39" t="s">
        <v>11</v>
      </c>
      <c r="B15" s="8">
        <v>19324</v>
      </c>
      <c r="C15" s="8">
        <v>20823</v>
      </c>
      <c r="D15" s="8">
        <v>22456</v>
      </c>
      <c r="E15" s="173">
        <v>14929</v>
      </c>
      <c r="F15" s="152">
        <f>F16+F17+F18+F19+F20</f>
        <v>19828</v>
      </c>
      <c r="G15" s="75">
        <f t="shared" ref="G15:G20" si="0">((F15-E15)/E15)*100</f>
        <v>32.815325875812178</v>
      </c>
      <c r="H15" s="74"/>
    </row>
    <row r="16" spans="1:10" ht="32.25" customHeight="1" thickBot="1" x14ac:dyDescent="0.3">
      <c r="A16" s="40" t="s">
        <v>12</v>
      </c>
      <c r="B16" s="8">
        <v>1469</v>
      </c>
      <c r="C16" s="8">
        <v>1677</v>
      </c>
      <c r="D16" s="8">
        <v>1435</v>
      </c>
      <c r="E16" s="174">
        <v>931</v>
      </c>
      <c r="F16" s="152">
        <f>156+951-5</f>
        <v>1102</v>
      </c>
      <c r="G16" s="75">
        <f t="shared" si="0"/>
        <v>18.367346938775512</v>
      </c>
      <c r="H16" s="74"/>
    </row>
    <row r="17" spans="1:9" ht="35.25" customHeight="1" thickBot="1" x14ac:dyDescent="0.3">
      <c r="A17" s="40" t="s">
        <v>13</v>
      </c>
      <c r="B17" s="8">
        <v>10312</v>
      </c>
      <c r="C17" s="8">
        <v>10447</v>
      </c>
      <c r="D17" s="8">
        <v>12299</v>
      </c>
      <c r="E17" s="174">
        <v>8031</v>
      </c>
      <c r="F17" s="152">
        <f>1392+9625</f>
        <v>11017</v>
      </c>
      <c r="G17" s="75">
        <f t="shared" si="0"/>
        <v>37.180923919810731</v>
      </c>
      <c r="H17" s="74"/>
    </row>
    <row r="18" spans="1:9" ht="34.5" customHeight="1" thickBot="1" x14ac:dyDescent="0.3">
      <c r="A18" s="40" t="s">
        <v>14</v>
      </c>
      <c r="B18" s="8">
        <v>6671</v>
      </c>
      <c r="C18" s="8">
        <v>7829</v>
      </c>
      <c r="D18" s="8">
        <v>7828</v>
      </c>
      <c r="E18" s="174">
        <v>5368</v>
      </c>
      <c r="F18" s="152">
        <f>610+6311</f>
        <v>6921</v>
      </c>
      <c r="G18" s="75">
        <f t="shared" si="0"/>
        <v>28.930700447093887</v>
      </c>
      <c r="H18" s="74"/>
    </row>
    <row r="19" spans="1:9" ht="40.5" customHeight="1" thickBot="1" x14ac:dyDescent="0.3">
      <c r="A19" s="40" t="s">
        <v>15</v>
      </c>
      <c r="B19" s="8">
        <v>821</v>
      </c>
      <c r="C19" s="8">
        <v>806</v>
      </c>
      <c r="D19" s="8">
        <v>825</v>
      </c>
      <c r="E19" s="174">
        <v>556</v>
      </c>
      <c r="F19" s="152">
        <f>96+649</f>
        <v>745</v>
      </c>
      <c r="G19" s="75">
        <f t="shared" si="0"/>
        <v>33.992805755395686</v>
      </c>
      <c r="H19" s="74"/>
    </row>
    <row r="20" spans="1:9" ht="38.25" customHeight="1" thickBot="1" x14ac:dyDescent="0.3">
      <c r="A20" s="40" t="s">
        <v>16</v>
      </c>
      <c r="B20" s="8">
        <v>51</v>
      </c>
      <c r="C20" s="8">
        <v>64</v>
      </c>
      <c r="D20" s="8">
        <v>69</v>
      </c>
      <c r="E20" s="174">
        <v>43</v>
      </c>
      <c r="F20" s="152">
        <f>7+36</f>
        <v>43</v>
      </c>
      <c r="G20" s="75">
        <f t="shared" si="0"/>
        <v>0</v>
      </c>
      <c r="H20" s="74"/>
    </row>
    <row r="21" spans="1:9" x14ac:dyDescent="0.25">
      <c r="G21" s="72"/>
    </row>
    <row r="22" spans="1:9" ht="32.25" customHeight="1" x14ac:dyDescent="0.25">
      <c r="D22" s="86"/>
      <c r="G22" s="72"/>
    </row>
    <row r="23" spans="1:9" ht="58.5" customHeight="1" x14ac:dyDescent="0.25">
      <c r="D23" s="86">
        <v>12</v>
      </c>
      <c r="H23" s="72"/>
    </row>
    <row r="24" spans="1:9" ht="20.25" customHeight="1" x14ac:dyDescent="0.25">
      <c r="A24" s="225"/>
      <c r="B24" s="225"/>
      <c r="C24" s="225"/>
      <c r="D24" s="225"/>
      <c r="E24" s="225"/>
      <c r="F24" s="225"/>
      <c r="G24" s="225"/>
      <c r="H24" s="238"/>
      <c r="I24" s="225"/>
    </row>
    <row r="25" spans="1:9" x14ac:dyDescent="0.25">
      <c r="H25" s="72"/>
    </row>
    <row r="26" spans="1:9" x14ac:dyDescent="0.25">
      <c r="H26" s="72"/>
    </row>
    <row r="27" spans="1:9" x14ac:dyDescent="0.25">
      <c r="H27" s="72"/>
    </row>
    <row r="28" spans="1:9" x14ac:dyDescent="0.25">
      <c r="H28" s="72"/>
    </row>
    <row r="29" spans="1:9" x14ac:dyDescent="0.25">
      <c r="H29" s="72"/>
    </row>
    <row r="30" spans="1:9" x14ac:dyDescent="0.25">
      <c r="H30" s="72"/>
    </row>
    <row r="31" spans="1:9" x14ac:dyDescent="0.25">
      <c r="H31" s="72"/>
    </row>
    <row r="32" spans="1:9" x14ac:dyDescent="0.25">
      <c r="H32" s="72"/>
    </row>
    <row r="33" spans="8:8" x14ac:dyDescent="0.25">
      <c r="H33" s="72"/>
    </row>
    <row r="34" spans="8:8" x14ac:dyDescent="0.25">
      <c r="H34" s="72"/>
    </row>
    <row r="35" spans="8:8" x14ac:dyDescent="0.25">
      <c r="H35" s="72"/>
    </row>
    <row r="36" spans="8:8" x14ac:dyDescent="0.25">
      <c r="H36" s="72"/>
    </row>
    <row r="37" spans="8:8" x14ac:dyDescent="0.25">
      <c r="H37" s="72"/>
    </row>
    <row r="38" spans="8:8" x14ac:dyDescent="0.25">
      <c r="H38" s="72"/>
    </row>
    <row r="39" spans="8:8" x14ac:dyDescent="0.25">
      <c r="H39" s="72"/>
    </row>
    <row r="40" spans="8:8" x14ac:dyDescent="0.25">
      <c r="H40" s="72"/>
    </row>
    <row r="43" spans="8:8" x14ac:dyDescent="0.25">
      <c r="H43" s="72"/>
    </row>
    <row r="44" spans="8:8" x14ac:dyDescent="0.25">
      <c r="H44" s="72"/>
    </row>
    <row r="45" spans="8:8" x14ac:dyDescent="0.25">
      <c r="H45" s="72"/>
    </row>
    <row r="46" spans="8:8" x14ac:dyDescent="0.25">
      <c r="H46" s="72"/>
    </row>
    <row r="47" spans="8:8" x14ac:dyDescent="0.25">
      <c r="H47" s="72"/>
    </row>
    <row r="48" spans="8:8" x14ac:dyDescent="0.25">
      <c r="H48" s="72"/>
    </row>
    <row r="49" spans="8:8" x14ac:dyDescent="0.25">
      <c r="H49" s="72"/>
    </row>
    <row r="50" spans="8:8" x14ac:dyDescent="0.25">
      <c r="H50" s="72"/>
    </row>
    <row r="51" spans="8:8" x14ac:dyDescent="0.25">
      <c r="H51" s="72"/>
    </row>
    <row r="52" spans="8:8" x14ac:dyDescent="0.25">
      <c r="H52" s="72"/>
    </row>
    <row r="53" spans="8:8" x14ac:dyDescent="0.25">
      <c r="H53" s="72"/>
    </row>
    <row r="54" spans="8:8" x14ac:dyDescent="0.25">
      <c r="H54" s="72"/>
    </row>
  </sheetData>
  <customSheetViews>
    <customSheetView guid="{DAED5F8A-1D0F-4FEC-9F91-AE1C92AB4224}" scale="60" showPageBreaks="1" printArea="1" view="pageBreakPreview">
      <selection activeCell="H7" sqref="H7"/>
      <pageMargins left="0.70866141732283472" right="0.70866141732283472" top="0.74803149606299213" bottom="0.74803149606299213" header="0.31496062992125984" footer="0.31496062992125984"/>
      <pageSetup paperSize="9" scale="94" orientation="portrait" verticalDpi="0" r:id="rId1"/>
    </customSheetView>
  </customSheetViews>
  <mergeCells count="7">
    <mergeCell ref="A24:I24"/>
    <mergeCell ref="A1:I1"/>
    <mergeCell ref="A13:G13"/>
    <mergeCell ref="A2:H2"/>
    <mergeCell ref="H5:I5"/>
    <mergeCell ref="A11:I11"/>
    <mergeCell ref="I2:J2"/>
  </mergeCells>
  <phoneticPr fontId="38" type="noConversion"/>
  <pageMargins left="0.70866141732283472" right="0.31874999999999998" top="0.39370078740157483" bottom="0.74803149606299213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13</vt:i4>
      </vt:variant>
    </vt:vector>
  </HeadingPairs>
  <TitlesOfParts>
    <vt:vector size="27" baseType="lpstr">
      <vt:lpstr>Лист1</vt:lpstr>
      <vt:lpstr>Лист9</vt:lpstr>
      <vt:lpstr>Лист10</vt:lpstr>
      <vt:lpstr>Лист11</vt:lpstr>
      <vt:lpstr>Лист12</vt:lpstr>
      <vt:lpstr>лист кор </vt:lpstr>
      <vt:lpstr>Лист20</vt:lpstr>
      <vt:lpstr>Лист21</vt:lpstr>
      <vt:lpstr>Лист2</vt:lpstr>
      <vt:lpstr>Лист3</vt:lpstr>
      <vt:lpstr>Лист5</vt:lpstr>
      <vt:lpstr>Лист6</vt:lpstr>
      <vt:lpstr>Лист7</vt:lpstr>
      <vt:lpstr>Лист8</vt:lpstr>
      <vt:lpstr>Лист1!Область_печати</vt:lpstr>
      <vt:lpstr>Лист10!Область_печати</vt:lpstr>
      <vt:lpstr>Лист11!Область_печати</vt:lpstr>
      <vt:lpstr>Лист12!Область_печати</vt:lpstr>
      <vt:lpstr>Лист2!Область_печати</vt:lpstr>
      <vt:lpstr>Лист20!Область_печати</vt:lpstr>
      <vt:lpstr>Лист21!Область_печати</vt:lpstr>
      <vt:lpstr>Лист3!Область_печати</vt:lpstr>
      <vt:lpstr>Лист5!Область_печати</vt:lpstr>
      <vt:lpstr>Лист6!Область_печати</vt:lpstr>
      <vt:lpstr>Лист7!Область_печати</vt:lpstr>
      <vt:lpstr>Лист8!Область_печати</vt:lpstr>
      <vt:lpstr>Лист9!Область_печати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2015-10-14T11:34:17Z</cp:lastPrinted>
  <dcterms:created xsi:type="dcterms:W3CDTF">2006-09-16T00:00:00Z</dcterms:created>
  <dcterms:modified xsi:type="dcterms:W3CDTF">2015-11-02T07:15:02Z</dcterms:modified>
</cp:coreProperties>
</file>