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en.A.A\Desktop\НА САЙТ преступность в регионе за месяц\готовые статьи на сайт\"/>
    </mc:Choice>
  </mc:AlternateContent>
  <bookViews>
    <workbookView xWindow="0" yWindow="0" windowWidth="28800" windowHeight="11400"/>
  </bookViews>
  <sheets>
    <sheet name="Республика Карели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9" i="1" l="1"/>
  <c r="P159" i="1" s="1"/>
  <c r="L159" i="1"/>
  <c r="O159" i="1" s="1"/>
  <c r="P158" i="1"/>
  <c r="M158" i="1"/>
  <c r="L158" i="1"/>
  <c r="O158" i="1" s="1"/>
  <c r="M157" i="1"/>
  <c r="P157" i="1" s="1"/>
  <c r="L157" i="1"/>
  <c r="O157" i="1" s="1"/>
  <c r="P156" i="1"/>
  <c r="M156" i="1"/>
  <c r="L156" i="1"/>
  <c r="O156" i="1" s="1"/>
  <c r="M154" i="1"/>
  <c r="L154" i="1"/>
  <c r="O154" i="1" s="1"/>
  <c r="M153" i="1"/>
  <c r="L153" i="1"/>
  <c r="O153" i="1" s="1"/>
  <c r="M152" i="1"/>
  <c r="L152" i="1"/>
  <c r="O152" i="1" s="1"/>
  <c r="M151" i="1"/>
  <c r="L151" i="1"/>
  <c r="O151" i="1" s="1"/>
  <c r="M150" i="1"/>
  <c r="L150" i="1"/>
  <c r="O150" i="1" s="1"/>
  <c r="M149" i="1"/>
  <c r="L149" i="1"/>
  <c r="O149" i="1" s="1"/>
  <c r="M148" i="1"/>
  <c r="L148" i="1"/>
  <c r="O148" i="1" s="1"/>
  <c r="M147" i="1"/>
  <c r="L147" i="1"/>
  <c r="O147" i="1" s="1"/>
  <c r="M146" i="1"/>
  <c r="L146" i="1"/>
  <c r="O146" i="1" s="1"/>
  <c r="M145" i="1"/>
  <c r="L145" i="1"/>
  <c r="O145" i="1" s="1"/>
  <c r="M144" i="1"/>
  <c r="L144" i="1"/>
  <c r="O144" i="1" s="1"/>
  <c r="M143" i="1"/>
  <c r="L143" i="1"/>
  <c r="O143" i="1" s="1"/>
  <c r="M142" i="1"/>
  <c r="L142" i="1"/>
  <c r="O142" i="1" s="1"/>
  <c r="M141" i="1"/>
  <c r="L141" i="1"/>
  <c r="O141" i="1" s="1"/>
  <c r="M140" i="1"/>
  <c r="L140" i="1"/>
  <c r="O140" i="1" s="1"/>
  <c r="M139" i="1"/>
  <c r="L139" i="1"/>
  <c r="O139" i="1" s="1"/>
  <c r="M138" i="1"/>
  <c r="L138" i="1"/>
  <c r="O138" i="1" s="1"/>
  <c r="M137" i="1"/>
  <c r="L137" i="1"/>
  <c r="O137" i="1" s="1"/>
  <c r="M136" i="1"/>
  <c r="L136" i="1"/>
  <c r="O136" i="1" s="1"/>
  <c r="M135" i="1"/>
  <c r="L135" i="1"/>
  <c r="O135" i="1" s="1"/>
  <c r="M134" i="1"/>
  <c r="L134" i="1"/>
  <c r="O134" i="1" s="1"/>
  <c r="M133" i="1"/>
  <c r="L133" i="1"/>
  <c r="O133" i="1" s="1"/>
  <c r="M132" i="1"/>
  <c r="L132" i="1"/>
  <c r="O132" i="1" s="1"/>
  <c r="M131" i="1"/>
  <c r="L131" i="1"/>
  <c r="O131" i="1" s="1"/>
  <c r="M130" i="1"/>
  <c r="P130" i="1" s="1"/>
  <c r="L130" i="1"/>
  <c r="O130" i="1" s="1"/>
  <c r="P129" i="1"/>
  <c r="M129" i="1"/>
  <c r="L129" i="1"/>
  <c r="O129" i="1" s="1"/>
  <c r="M128" i="1"/>
  <c r="P128" i="1" s="1"/>
  <c r="L128" i="1"/>
  <c r="O128" i="1" s="1"/>
  <c r="P127" i="1"/>
  <c r="M127" i="1"/>
  <c r="L127" i="1"/>
  <c r="O127" i="1" s="1"/>
  <c r="M126" i="1"/>
  <c r="P126" i="1" s="1"/>
  <c r="L126" i="1"/>
  <c r="O126" i="1" s="1"/>
  <c r="P125" i="1"/>
  <c r="M125" i="1"/>
  <c r="L125" i="1"/>
  <c r="O125" i="1" s="1"/>
  <c r="M124" i="1"/>
  <c r="P124" i="1" s="1"/>
  <c r="L124" i="1"/>
  <c r="O124" i="1" s="1"/>
  <c r="M123" i="1"/>
  <c r="L123" i="1"/>
  <c r="F123" i="1"/>
  <c r="E123" i="1"/>
  <c r="M122" i="1"/>
  <c r="L122" i="1"/>
  <c r="F122" i="1"/>
  <c r="M121" i="1"/>
  <c r="L121" i="1"/>
  <c r="F121" i="1"/>
  <c r="M120" i="1"/>
  <c r="L120" i="1"/>
  <c r="F120" i="1"/>
  <c r="M119" i="1"/>
  <c r="L119" i="1"/>
  <c r="O119" i="1" s="1"/>
  <c r="F119" i="1"/>
  <c r="E119" i="1"/>
  <c r="M118" i="1"/>
  <c r="L118" i="1"/>
  <c r="M117" i="1"/>
  <c r="L117" i="1"/>
  <c r="M116" i="1"/>
  <c r="L116" i="1"/>
  <c r="M115" i="1"/>
  <c r="L115" i="1"/>
  <c r="F115" i="1"/>
  <c r="E115" i="1"/>
  <c r="M114" i="1"/>
  <c r="P114" i="1" s="1"/>
  <c r="L114" i="1"/>
  <c r="F114" i="1"/>
  <c r="E114" i="1"/>
  <c r="M113" i="1"/>
  <c r="L113" i="1"/>
  <c r="M112" i="1"/>
  <c r="P112" i="1" s="1"/>
  <c r="L112" i="1"/>
  <c r="M111" i="1"/>
  <c r="L111" i="1"/>
  <c r="M110" i="1"/>
  <c r="P110" i="1" s="1"/>
  <c r="L110" i="1"/>
  <c r="M109" i="1"/>
  <c r="L109" i="1"/>
  <c r="M108" i="1"/>
  <c r="P108" i="1" s="1"/>
  <c r="L108" i="1"/>
  <c r="M107" i="1"/>
  <c r="P154" i="1" s="1"/>
  <c r="L107" i="1"/>
  <c r="P106" i="1"/>
  <c r="O106" i="1"/>
  <c r="M105" i="1"/>
  <c r="L105" i="1"/>
  <c r="G103" i="1"/>
  <c r="F103" i="1"/>
  <c r="E103" i="1"/>
  <c r="F102" i="1"/>
  <c r="E102" i="1"/>
  <c r="F101" i="1"/>
  <c r="E101" i="1"/>
  <c r="F100" i="1"/>
  <c r="E100" i="1"/>
  <c r="G99" i="1"/>
  <c r="F94" i="1"/>
  <c r="E94" i="1"/>
  <c r="F93" i="1"/>
  <c r="E93" i="1"/>
  <c r="F76" i="1"/>
  <c r="E76" i="1"/>
  <c r="F71" i="1"/>
  <c r="E71" i="1"/>
  <c r="F70" i="1"/>
  <c r="E70" i="1"/>
  <c r="F69" i="1"/>
  <c r="E69" i="1"/>
  <c r="F65" i="1"/>
  <c r="E65" i="1"/>
  <c r="F64" i="1"/>
  <c r="E64" i="1"/>
  <c r="F63" i="1"/>
  <c r="E63" i="1"/>
  <c r="F62" i="1"/>
  <c r="E62" i="1"/>
  <c r="F61" i="1"/>
  <c r="E61" i="1"/>
  <c r="F60" i="1"/>
  <c r="E60" i="1"/>
  <c r="F56" i="1"/>
  <c r="E56" i="1"/>
  <c r="F52" i="1"/>
  <c r="E52" i="1"/>
  <c r="E51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O121" i="1" l="1"/>
  <c r="O114" i="1"/>
  <c r="P116" i="1"/>
  <c r="P118" i="1"/>
  <c r="O122" i="1"/>
  <c r="O123" i="1"/>
  <c r="P109" i="1"/>
  <c r="P111" i="1"/>
  <c r="P113" i="1"/>
  <c r="P122" i="1"/>
  <c r="P115" i="1"/>
  <c r="P117" i="1"/>
  <c r="P121" i="1"/>
  <c r="P119" i="1"/>
  <c r="O120" i="1"/>
  <c r="O108" i="1"/>
  <c r="O109" i="1"/>
  <c r="O110" i="1"/>
  <c r="O111" i="1"/>
  <c r="O112" i="1"/>
  <c r="O113" i="1"/>
  <c r="O115" i="1"/>
  <c r="O116" i="1"/>
  <c r="O117" i="1"/>
  <c r="O118" i="1"/>
  <c r="P120" i="1"/>
  <c r="P123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</calcChain>
</file>

<file path=xl/sharedStrings.xml><?xml version="1.0" encoding="utf-8"?>
<sst xmlns="http://schemas.openxmlformats.org/spreadsheetml/2006/main" count="247" uniqueCount="120">
  <si>
    <t>Республика Карелия</t>
  </si>
  <si>
    <t>2020</t>
  </si>
  <si>
    <t>2021</t>
  </si>
  <si>
    <t>январь - сентябрь</t>
  </si>
  <si>
    <t>Всего зарегистрировано преступлений</t>
  </si>
  <si>
    <t>предварительно расследованных</t>
  </si>
  <si>
    <t>в общественных местах</t>
  </si>
  <si>
    <t>на улицах, площадях, в парках, скверах</t>
  </si>
  <si>
    <t>Срез2 Раздел 1 (строки)</t>
  </si>
  <si>
    <t>Недопустимая операция / для значения операнда типа 'Variant'</t>
  </si>
  <si>
    <t>сен 2020</t>
  </si>
  <si>
    <t>сен 2021</t>
  </si>
  <si>
    <t>особо тяжких</t>
  </si>
  <si>
    <t>тяжких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</si>
  <si>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</si>
  <si>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</si>
  <si>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</si>
  <si>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</si>
  <si>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экологических</t>
  </si>
  <si>
    <t>террористического характера</t>
  </si>
  <si>
    <t>экстремистской направленности</t>
  </si>
  <si>
    <t>наркотических средств</t>
  </si>
  <si>
    <t>оружия</t>
  </si>
  <si>
    <t>связанных с оборонно-промышленным комплексом</t>
  </si>
  <si>
    <t>совершенных в сфере жилищно-коммунального хозяйства</t>
  </si>
  <si>
    <t>—</t>
  </si>
  <si>
    <t>Срез3 Раздел 5</t>
  </si>
  <si>
    <t>несовершеннолетними или при их соучастии</t>
  </si>
  <si>
    <t>ранее совершавшими преступления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</si>
  <si>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</si>
  <si>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</si>
  <si>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</si>
  <si>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алкогольного</t>
  </si>
  <si>
    <t>наркотического или токсического</t>
  </si>
  <si>
    <t>Срез4 Раздел 2</t>
  </si>
  <si>
    <t>убийство и покушение на убийство ст. 30, 105–107 УК РФ</t>
  </si>
  <si>
    <t>умышленное причинение тяжкого вреда здоровью ст. 111 УК РФ</t>
  </si>
  <si>
    <t>повлекшее по неосторожности смерть потерпевшего ч. 4 ст. 111 УК РФ</t>
  </si>
  <si>
    <t>похищение человека ст. 126 УК РФ</t>
  </si>
  <si>
    <t>изнасилование и покушение на изнасилование ст. 30 и 131 УК РФ</t>
  </si>
  <si>
    <t>кражи ст. 158 УК РФ</t>
  </si>
  <si>
    <t>ст. 158.1 УК РФ</t>
  </si>
  <si>
    <t>мошенничества ст. 159–159.6 УК РФ</t>
  </si>
  <si>
    <t>присвоения или растраты ст. 160 УК РФ</t>
  </si>
  <si>
    <t>грабежа ст. 161 УК РФ</t>
  </si>
  <si>
    <t>разбоя ст. 162 УК РФ</t>
  </si>
  <si>
    <t>захват заложника ст. 206 УК РФ</t>
  </si>
  <si>
    <t>#ССЫЛКА!</t>
  </si>
  <si>
    <t>бандитизм ст. 209 УК РФ</t>
  </si>
  <si>
    <t>хулиганство ст. 213 УК РФ</t>
  </si>
  <si>
    <t>чч. 3–6 ст. 264 УК РФ</t>
  </si>
  <si>
    <t>ст. 264.1 УК РФ</t>
  </si>
  <si>
    <t>глава 30 УК РФ</t>
  </si>
  <si>
    <t>взяточничество</t>
  </si>
  <si>
    <t>получение взятки ст. 290 УК РФ</t>
  </si>
  <si>
    <t>дача взятки ст. 291 УК РФ</t>
  </si>
  <si>
    <t>посредничество во взяточничестве ст. 291.1 УК РФ</t>
  </si>
  <si>
    <t>мелкое взяточничество ст. 291.2 УК РФ</t>
  </si>
  <si>
    <t>злоупотребление должностными полномочиями ст. 285 УК РФ</t>
  </si>
  <si>
    <t>Срез5 Раздел 1 (п.1+п.2+п.3)</t>
  </si>
  <si>
    <t>оставшиеся нераскрытыми</t>
  </si>
  <si>
    <t>Всего</t>
  </si>
  <si>
    <t>Срез6 Раздел 3</t>
  </si>
  <si>
    <t>п. 1+п. 2+п. 3</t>
  </si>
  <si>
    <t>Срез7 1-ФЭТ</t>
  </si>
  <si>
    <t>террористический акт ст. 205 УК РФ</t>
  </si>
  <si>
    <t>Срез8 Раздел 9</t>
  </si>
  <si>
    <t>компьтер</t>
  </si>
  <si>
    <t>Срез9 (для предварительно расследованных)</t>
  </si>
  <si>
    <t>С В Е Д Е Н И Я</t>
  </si>
  <si>
    <t>о количестве зарегистрированных преступлений</t>
  </si>
  <si>
    <t>Срез10 (для предварительно расследованных)</t>
  </si>
  <si>
    <t>+/-, %</t>
  </si>
  <si>
    <t>удельный вес</t>
  </si>
  <si>
    <t>в том числе</t>
  </si>
  <si>
    <t>особо тяжкие</t>
  </si>
  <si>
    <t>тяжкие</t>
  </si>
  <si>
    <t>Данные находятся в папке Федорова/Проект ежемесячного сборника/Таблицы</t>
  </si>
  <si>
    <t>Добавляем строки из старых таблиц за нужную дату (строки 97-100, 72-75 и 83-85)</t>
  </si>
  <si>
    <t>113-123</t>
  </si>
  <si>
    <t>экологические</t>
  </si>
  <si>
    <t>сен 2019</t>
  </si>
  <si>
    <t>связанных с незаконным оборотом</t>
  </si>
  <si>
    <t>наркотиков</t>
  </si>
  <si>
    <t>гр.4 + гр.5</t>
  </si>
  <si>
    <t>совершенных с использованием информационно-телекоммуникационных технологий</t>
  </si>
  <si>
    <t>совершенных в общественных местах</t>
  </si>
  <si>
    <t>из числа расследованных преступлений совершены</t>
  </si>
  <si>
    <t>лицами, ранее совершавшими преступления</t>
  </si>
  <si>
    <t>в состоянии опьянения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</si>
  <si>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</si>
  <si>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</si>
  <si>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потерпевшего</t>
  </si>
  <si>
    <t>похищение человека</t>
  </si>
  <si>
    <t>изнасилование и покушение на изнасилование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</si>
  <si>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</si>
  <si>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</si>
  <si>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</si>
  <si>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</si>
  <si>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</si>
  <si>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</si>
  <si>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террористический акт</t>
  </si>
  <si>
    <t>захват заложника</t>
  </si>
  <si>
    <t>бандитизм</t>
  </si>
  <si>
    <t>хулиганство</t>
  </si>
  <si>
    <t>нарушение правил дорожного движения и эксплуатации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</si>
  <si>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
административному наказанию ст. 264.1 УК РФ</t>
  </si>
  <si>
    <t>Глава 30 УК РФ</t>
  </si>
  <si>
    <t>получение взятки</t>
  </si>
  <si>
    <t>дача взятки</t>
  </si>
  <si>
    <t>посредничество во взяточничестве</t>
  </si>
  <si>
    <t>мелкое взяточничество</t>
  </si>
  <si>
    <t>злоупотребление должностными полномочиями</t>
  </si>
  <si>
    <t>% нераскрытых</t>
  </si>
  <si>
    <t>Количество преступлений, оставшихся нераскрытыми</t>
  </si>
  <si>
    <t>всего</t>
  </si>
  <si>
    <t>из них</t>
  </si>
  <si>
    <t>убийств с покушениями</t>
  </si>
  <si>
    <t>Отдел правовой статистики и защиты информации</t>
  </si>
  <si>
    <t>прокуратуры Республики Карелия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</si>
</sst>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.5"/>
      <name val="MS Shell Dlg 2"/>
    </font>
    <font>
      <sz val="8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BBBBBB"/>
      </bottom>
      <diagonal/>
    </border>
    <border>
      <left/>
      <right/>
      <top style="thin">
        <color rgb="FFBBBBBB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BBBBB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3" fontId="5" fillId="0" borderId="3" xfId="0" applyNumberFormat="1" applyFont="1" applyBorder="1" applyAlignment="1" applyProtection="1">
      <alignment horizontal="right" vertical="center" wrapText="1"/>
      <protection locked="0"/>
    </xf>
    <xf numFmtId="164" fontId="5" fillId="0" borderId="3" xfId="0" applyNumberFormat="1" applyFont="1" applyBorder="1" applyAlignment="1" applyProtection="1">
      <alignment horizontal="right" vertical="center" wrapText="1"/>
      <protection locked="0"/>
    </xf>
    <xf numFmtId="4" fontId="5" fillId="0" borderId="3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vertical="top"/>
      <protection locked="0"/>
    </xf>
    <xf numFmtId="0" fontId="7" fillId="0" borderId="0" xfId="0" applyFont="1" applyFill="1" applyAlignment="1" applyProtection="1">
      <alignment vertical="top"/>
      <protection locked="0"/>
    </xf>
    <xf numFmtId="0" fontId="8" fillId="0" borderId="9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vertical="top"/>
      <protection locked="0"/>
    </xf>
    <xf numFmtId="3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vertical="top"/>
      <protection locked="0"/>
    </xf>
    <xf numFmtId="3" fontId="8" fillId="0" borderId="0" xfId="0" applyNumberFormat="1" applyFont="1" applyFill="1" applyAlignment="1" applyProtection="1">
      <alignment horizontal="right" vertical="center" wrapText="1"/>
      <protection locked="0"/>
    </xf>
    <xf numFmtId="164" fontId="8" fillId="0" borderId="0" xfId="0" applyNumberFormat="1" applyFont="1" applyFill="1" applyAlignment="1" applyProtection="1">
      <alignment horizontal="right" vertical="center" wrapText="1"/>
      <protection locked="0"/>
    </xf>
    <xf numFmtId="0" fontId="8" fillId="0" borderId="0" xfId="0" applyFont="1" applyFill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4"/>
  <sheetViews>
    <sheetView tabSelected="1" topLeftCell="G99" workbookViewId="0">
      <selection activeCell="G101" sqref="G101:P101"/>
    </sheetView>
  </sheetViews>
  <sheetFormatPr defaultColWidth="10.140625" defaultRowHeight="14.45" customHeight="1" x14ac:dyDescent="0.2"/>
  <cols>
    <col min="1" max="1" width="25.140625" style="2" hidden="1" customWidth="1"/>
    <col min="2" max="6" width="10.140625" style="2" hidden="1" customWidth="1"/>
    <col min="7" max="7" width="3" style="2" customWidth="1"/>
    <col min="8" max="8" width="11.5703125" style="2" customWidth="1"/>
    <col min="9" max="9" width="6.5703125" style="2" customWidth="1"/>
    <col min="10" max="10" width="7.140625" style="2" customWidth="1"/>
    <col min="11" max="11" width="42" style="2" customWidth="1"/>
    <col min="12" max="14" width="13" style="2" customWidth="1"/>
    <col min="15" max="16" width="11.42578125" style="2" customWidth="1"/>
    <col min="17" max="16384" width="10.140625" style="2"/>
  </cols>
  <sheetData>
    <row r="1" spans="1:16" ht="14.25" hidden="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4.25" hidden="1" customHeight="1" x14ac:dyDescent="0.2">
      <c r="A2" s="1"/>
      <c r="B2" s="3" t="s">
        <v>0</v>
      </c>
      <c r="C2" s="3" t="s">
        <v>0</v>
      </c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hidden="1" customHeight="1" x14ac:dyDescent="0.2">
      <c r="A3" s="1"/>
      <c r="B3" s="3" t="s">
        <v>1</v>
      </c>
      <c r="C3" s="3" t="s">
        <v>2</v>
      </c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4.25" hidden="1" customHeight="1" x14ac:dyDescent="0.2">
      <c r="A4" s="1"/>
      <c r="B4" s="3" t="s">
        <v>3</v>
      </c>
      <c r="C4" s="3" t="s">
        <v>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hidden="1" customHeight="1" x14ac:dyDescent="0.2">
      <c r="A5" s="3" t="s">
        <v>4</v>
      </c>
      <c r="B5" s="1">
        <v>10397</v>
      </c>
      <c r="C5" s="1">
        <v>10307</v>
      </c>
      <c r="D5" s="1">
        <v>-0.86563431759161347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4.25" hidden="1" customHeight="1" x14ac:dyDescent="0.2">
      <c r="A6" s="3" t="s">
        <v>5</v>
      </c>
      <c r="B6" s="1">
        <v>4731</v>
      </c>
      <c r="C6" s="1">
        <v>4578</v>
      </c>
      <c r="D6" s="1">
        <v>-3.2339885859226456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25" hidden="1" customHeight="1" x14ac:dyDescent="0.2">
      <c r="A7" s="1" t="s">
        <v>6</v>
      </c>
      <c r="B7" s="1"/>
      <c r="C7" s="1">
        <v>3655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4.25" hidden="1" customHeight="1" x14ac:dyDescent="0.2">
      <c r="A8" s="1" t="s">
        <v>7</v>
      </c>
      <c r="B8" s="3"/>
      <c r="C8" s="3">
        <v>1606</v>
      </c>
      <c r="D8" s="3"/>
      <c r="E8" s="3"/>
      <c r="F8" s="3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4.25" hidden="1" customHeight="1" x14ac:dyDescent="0.2">
      <c r="A9" s="1" t="s">
        <v>8</v>
      </c>
      <c r="B9" s="3"/>
      <c r="C9" s="3"/>
      <c r="D9" s="3"/>
      <c r="E9" s="3"/>
      <c r="F9" s="3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4.25" hidden="1" customHeight="1" x14ac:dyDescent="0.2">
      <c r="A10" s="3"/>
      <c r="B10" s="1" t="s">
        <v>0</v>
      </c>
      <c r="C10" s="1" t="s">
        <v>0</v>
      </c>
      <c r="D10" s="1" t="s">
        <v>9</v>
      </c>
      <c r="E10" s="1" t="e">
        <f t="shared" ref="E10:E20" si="0">B10/$B$5*100</f>
        <v>#VALUE!</v>
      </c>
      <c r="F10" s="1" t="e">
        <f t="shared" ref="F10:F20" si="1">C10/$C$5*100</f>
        <v>#VALUE!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4.25" hidden="1" customHeight="1" x14ac:dyDescent="0.2">
      <c r="A11" s="3"/>
      <c r="B11" s="1" t="s">
        <v>10</v>
      </c>
      <c r="C11" s="1" t="s">
        <v>11</v>
      </c>
      <c r="D11" s="1" t="s">
        <v>9</v>
      </c>
      <c r="E11" s="1">
        <f t="shared" si="0"/>
        <v>423.92036164278153</v>
      </c>
      <c r="F11" s="1">
        <f t="shared" si="1"/>
        <v>431.16328708644608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4.25" hidden="1" customHeight="1" x14ac:dyDescent="0.2">
      <c r="A12" s="3" t="s">
        <v>12</v>
      </c>
      <c r="B12" s="1">
        <v>586</v>
      </c>
      <c r="C12" s="1">
        <v>457</v>
      </c>
      <c r="D12" s="1">
        <v>-22.013651877133114</v>
      </c>
      <c r="E12" s="1">
        <f t="shared" si="0"/>
        <v>5.6362412234298356</v>
      </c>
      <c r="F12" s="1">
        <f t="shared" si="1"/>
        <v>4.4338798874551273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4.25" hidden="1" customHeight="1" x14ac:dyDescent="0.2">
      <c r="A13" s="3" t="s">
        <v>13</v>
      </c>
      <c r="B13" s="1">
        <v>1795</v>
      </c>
      <c r="C13" s="1">
        <v>1931</v>
      </c>
      <c r="D13" s="1">
        <v>7.5766016713092057</v>
      </c>
      <c r="E13" s="1">
        <f t="shared" si="0"/>
        <v>17.264595556410502</v>
      </c>
      <c r="F13" s="1">
        <f t="shared" si="1"/>
        <v>18.734840399728338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25" hidden="1" customHeight="1" x14ac:dyDescent="0.2">
      <c r="A14" s="3" t="s">
        <v>14</v>
      </c>
      <c r="B14" s="1">
        <v>3133</v>
      </c>
      <c r="C14" s="1">
        <v>2949</v>
      </c>
      <c r="D14" s="1">
        <v>-5.8729652090648017</v>
      </c>
      <c r="E14" s="1">
        <f t="shared" si="0"/>
        <v>30.133692411272484</v>
      </c>
      <c r="F14" s="1">
        <f t="shared" si="1"/>
        <v>28.611623168720286</v>
      </c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25" hidden="1" customHeight="1" x14ac:dyDescent="0.2">
      <c r="A15" s="3" t="s">
        <v>15</v>
      </c>
      <c r="B15" s="1">
        <v>4883</v>
      </c>
      <c r="C15" s="1">
        <v>4970</v>
      </c>
      <c r="D15" s="1">
        <v>1.7816915830432265</v>
      </c>
      <c r="E15" s="1">
        <f t="shared" si="0"/>
        <v>46.965470808887176</v>
      </c>
      <c r="F15" s="1">
        <f t="shared" si="1"/>
        <v>48.219656544096246</v>
      </c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4.25" hidden="1" customHeight="1" x14ac:dyDescent="0.2">
      <c r="A16" s="3" t="s">
        <v>16</v>
      </c>
      <c r="B16" s="1">
        <v>71</v>
      </c>
      <c r="C16" s="1">
        <v>87</v>
      </c>
      <c r="D16" s="1">
        <v>22.535211267605632</v>
      </c>
      <c r="E16" s="1">
        <f t="shared" si="0"/>
        <v>0.68288929498893913</v>
      </c>
      <c r="F16" s="1">
        <f t="shared" si="1"/>
        <v>0.84408654312603093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4.25" hidden="1" customHeight="1" x14ac:dyDescent="0.2">
      <c r="A17" s="3" t="s">
        <v>17</v>
      </c>
      <c r="B17" s="1">
        <v>372</v>
      </c>
      <c r="C17" s="1">
        <v>377</v>
      </c>
      <c r="D17" s="1">
        <v>1.344086021505376</v>
      </c>
      <c r="E17" s="1">
        <f t="shared" si="0"/>
        <v>3.5779551793786668</v>
      </c>
      <c r="F17" s="1">
        <f t="shared" si="1"/>
        <v>3.6577083535461337</v>
      </c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4.25" hidden="1" customHeight="1" x14ac:dyDescent="0.2">
      <c r="A18" s="3" t="s">
        <v>18</v>
      </c>
      <c r="B18" s="1">
        <v>136</v>
      </c>
      <c r="C18" s="1">
        <v>161</v>
      </c>
      <c r="D18" s="1">
        <v>18.382352941176478</v>
      </c>
      <c r="E18" s="1">
        <f t="shared" si="0"/>
        <v>1.3080696354717707</v>
      </c>
      <c r="F18" s="1">
        <f t="shared" si="1"/>
        <v>1.5620452119918502</v>
      </c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4.25" hidden="1" customHeight="1" x14ac:dyDescent="0.2">
      <c r="A19" s="3" t="s">
        <v>19</v>
      </c>
      <c r="B19" s="1">
        <v>4</v>
      </c>
      <c r="C19" s="1">
        <v>4</v>
      </c>
      <c r="D19" s="1">
        <v>0</v>
      </c>
      <c r="E19" s="1">
        <f t="shared" si="0"/>
        <v>3.8472636337405018E-2</v>
      </c>
      <c r="F19" s="1">
        <f t="shared" si="1"/>
        <v>3.8808576695449695E-2</v>
      </c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4.25" hidden="1" customHeight="1" x14ac:dyDescent="0.2">
      <c r="A20" s="3" t="s">
        <v>20</v>
      </c>
      <c r="B20" s="1">
        <v>6</v>
      </c>
      <c r="C20" s="1">
        <v>4</v>
      </c>
      <c r="D20" s="1">
        <v>-33.333333333333343</v>
      </c>
      <c r="E20" s="1">
        <f t="shared" si="0"/>
        <v>5.7708954506107531E-2</v>
      </c>
      <c r="F20" s="1">
        <f t="shared" si="1"/>
        <v>3.8808576695449695E-2</v>
      </c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4.25" hidden="1" customHeight="1" x14ac:dyDescent="0.2">
      <c r="A21" s="3" t="s">
        <v>21</v>
      </c>
      <c r="B21" s="1">
        <v>650</v>
      </c>
      <c r="C21" s="1">
        <v>507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4.25" hidden="1" customHeight="1" x14ac:dyDescent="0.2">
      <c r="A22" s="1" t="s">
        <v>22</v>
      </c>
      <c r="B22" s="1">
        <v>126</v>
      </c>
      <c r="C22" s="1">
        <v>112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4.25" hidden="1" customHeight="1" x14ac:dyDescent="0.2">
      <c r="A23" s="1" t="s">
        <v>23</v>
      </c>
      <c r="B23" s="1">
        <v>0</v>
      </c>
      <c r="C23" s="1"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4.25" hidden="1" customHeight="1" x14ac:dyDescent="0.2">
      <c r="A24" s="3" t="s">
        <v>24</v>
      </c>
      <c r="B24" s="1">
        <v>8</v>
      </c>
      <c r="C24" s="1">
        <v>10</v>
      </c>
      <c r="D24" s="1">
        <v>25</v>
      </c>
      <c r="E24" s="1">
        <f t="shared" ref="E24:F30" si="2">B24/B$6*100</f>
        <v>0.16909744240118368</v>
      </c>
      <c r="F24" s="1">
        <f t="shared" si="2"/>
        <v>0.218435998252512</v>
      </c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4.25" hidden="1" customHeight="1" x14ac:dyDescent="0.2">
      <c r="A25" s="3"/>
      <c r="B25" s="1"/>
      <c r="C25" s="1"/>
      <c r="D25" s="1" t="s">
        <v>25</v>
      </c>
      <c r="E25" s="1">
        <f t="shared" si="2"/>
        <v>0</v>
      </c>
      <c r="F25" s="1">
        <f t="shared" si="2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4.25" hidden="1" customHeight="1" x14ac:dyDescent="0.2">
      <c r="A26" s="3" t="s">
        <v>26</v>
      </c>
      <c r="B26" s="1"/>
      <c r="C26" s="1"/>
      <c r="D26" s="1" t="s">
        <v>25</v>
      </c>
      <c r="E26" s="1">
        <f t="shared" si="2"/>
        <v>0</v>
      </c>
      <c r="F26" s="1">
        <f t="shared" si="2"/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4.25" hidden="1" customHeight="1" x14ac:dyDescent="0.2">
      <c r="A27" s="3"/>
      <c r="B27" s="1" t="s">
        <v>0</v>
      </c>
      <c r="C27" s="1" t="s">
        <v>0</v>
      </c>
      <c r="D27" s="1" t="s">
        <v>9</v>
      </c>
      <c r="E27" s="1" t="e">
        <f t="shared" si="2"/>
        <v>#VALUE!</v>
      </c>
      <c r="F27" s="1" t="e">
        <f t="shared" si="2"/>
        <v>#VALUE!</v>
      </c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25" hidden="1" customHeight="1" x14ac:dyDescent="0.2">
      <c r="A28" s="3"/>
      <c r="B28" s="1" t="s">
        <v>10</v>
      </c>
      <c r="C28" s="1" t="s">
        <v>11</v>
      </c>
      <c r="D28" s="1" t="s">
        <v>9</v>
      </c>
      <c r="E28" s="1">
        <f t="shared" si="2"/>
        <v>931.62122172902127</v>
      </c>
      <c r="F28" s="1">
        <f t="shared" si="2"/>
        <v>970.72957623416335</v>
      </c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25" hidden="1" customHeight="1" x14ac:dyDescent="0.2">
      <c r="A29" s="3" t="s">
        <v>27</v>
      </c>
      <c r="B29" s="1">
        <v>308</v>
      </c>
      <c r="C29" s="1">
        <v>286</v>
      </c>
      <c r="D29" s="1">
        <v>-7.1428571428571388</v>
      </c>
      <c r="E29" s="1">
        <f t="shared" si="2"/>
        <v>6.5102515324455714</v>
      </c>
      <c r="F29" s="1">
        <f t="shared" si="2"/>
        <v>6.2472695500218434</v>
      </c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4.25" hidden="1" customHeight="1" x14ac:dyDescent="0.2">
      <c r="A30" s="3" t="s">
        <v>28</v>
      </c>
      <c r="B30" s="1">
        <v>3190</v>
      </c>
      <c r="C30" s="1">
        <v>3188</v>
      </c>
      <c r="D30" s="1">
        <v>-6.2695924764881283E-2</v>
      </c>
      <c r="E30" s="1">
        <f t="shared" si="2"/>
        <v>67.427605157471987</v>
      </c>
      <c r="F30" s="1">
        <f t="shared" si="2"/>
        <v>69.637396242900834</v>
      </c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4.25" hidden="1" customHeight="1" x14ac:dyDescent="0.2">
      <c r="A31" s="1" t="s">
        <v>29</v>
      </c>
      <c r="B31" s="1">
        <v>12</v>
      </c>
      <c r="C31" s="1">
        <v>8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4.25" hidden="1" customHeight="1" x14ac:dyDescent="0.2">
      <c r="A32" s="1" t="s">
        <v>30</v>
      </c>
      <c r="B32" s="3">
        <v>330</v>
      </c>
      <c r="C32" s="3">
        <v>264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4.25" hidden="1" customHeight="1" x14ac:dyDescent="0.2">
      <c r="A33" s="1" t="s">
        <v>31</v>
      </c>
      <c r="B33" s="3">
        <v>77</v>
      </c>
      <c r="C33" s="3">
        <v>198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4.25" hidden="1" customHeight="1" x14ac:dyDescent="0.2">
      <c r="A34" s="3" t="s">
        <v>32</v>
      </c>
      <c r="B34" s="1">
        <v>1803</v>
      </c>
      <c r="C34" s="1">
        <v>1591</v>
      </c>
      <c r="D34" s="1">
        <v>-11.758180809761512</v>
      </c>
      <c r="E34" s="1">
        <f t="shared" ref="E34:F48" si="3">B34/B$5*100</f>
        <v>17.341540829085314</v>
      </c>
      <c r="F34" s="1">
        <f t="shared" si="3"/>
        <v>15.436111380615117</v>
      </c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4.25" hidden="1" customHeight="1" x14ac:dyDescent="0.2">
      <c r="A35" s="3" t="s">
        <v>33</v>
      </c>
      <c r="B35" s="1">
        <v>76</v>
      </c>
      <c r="C35" s="1">
        <v>30</v>
      </c>
      <c r="D35" s="1">
        <v>-60.526315789473685</v>
      </c>
      <c r="E35" s="1">
        <f t="shared" si="3"/>
        <v>0.73098009041069545</v>
      </c>
      <c r="F35" s="1">
        <f t="shared" si="3"/>
        <v>0.29106432521587272</v>
      </c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4.25" hidden="1" customHeight="1" x14ac:dyDescent="0.2">
      <c r="A36" s="3"/>
      <c r="B36" s="1"/>
      <c r="C36" s="1"/>
      <c r="D36" s="1" t="s">
        <v>25</v>
      </c>
      <c r="E36" s="1">
        <f t="shared" si="3"/>
        <v>0</v>
      </c>
      <c r="F36" s="1">
        <f t="shared" si="3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4.25" hidden="1" customHeight="1" x14ac:dyDescent="0.2">
      <c r="A37" s="3" t="s">
        <v>34</v>
      </c>
      <c r="B37" s="1"/>
      <c r="C37" s="1"/>
      <c r="D37" s="1" t="s">
        <v>25</v>
      </c>
      <c r="E37" s="1">
        <f t="shared" si="3"/>
        <v>0</v>
      </c>
      <c r="F37" s="1">
        <f t="shared" si="3"/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4.25" hidden="1" customHeight="1" x14ac:dyDescent="0.2">
      <c r="A38" s="3"/>
      <c r="B38" s="1" t="s">
        <v>0</v>
      </c>
      <c r="C38" s="1" t="s">
        <v>0</v>
      </c>
      <c r="D38" s="1" t="s">
        <v>9</v>
      </c>
      <c r="E38" s="1" t="e">
        <f t="shared" si="3"/>
        <v>#VALUE!</v>
      </c>
      <c r="F38" s="1" t="e">
        <f t="shared" si="3"/>
        <v>#VALUE!</v>
      </c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4.25" hidden="1" customHeight="1" x14ac:dyDescent="0.2">
      <c r="A39" s="3"/>
      <c r="B39" s="1" t="s">
        <v>10</v>
      </c>
      <c r="C39" s="1" t="s">
        <v>11</v>
      </c>
      <c r="D39" s="1" t="s">
        <v>9</v>
      </c>
      <c r="E39" s="1">
        <f t="shared" si="3"/>
        <v>423.92036164278153</v>
      </c>
      <c r="F39" s="1">
        <f t="shared" si="3"/>
        <v>431.16328708644608</v>
      </c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4.25" hidden="1" customHeight="1" x14ac:dyDescent="0.2">
      <c r="A40" s="3" t="s">
        <v>35</v>
      </c>
      <c r="B40" s="1">
        <v>43</v>
      </c>
      <c r="C40" s="1">
        <v>48</v>
      </c>
      <c r="D40" s="1">
        <v>11.627906976744185</v>
      </c>
      <c r="E40" s="1">
        <f t="shared" si="3"/>
        <v>0.41358084062710398</v>
      </c>
      <c r="F40" s="1">
        <f t="shared" si="3"/>
        <v>0.46570292034539629</v>
      </c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4.25" hidden="1" customHeight="1" x14ac:dyDescent="0.2">
      <c r="A41" s="3" t="s">
        <v>36</v>
      </c>
      <c r="B41" s="1">
        <v>88</v>
      </c>
      <c r="C41" s="1">
        <v>70</v>
      </c>
      <c r="D41" s="1">
        <v>-20.454545454545453</v>
      </c>
      <c r="E41" s="1">
        <f t="shared" si="3"/>
        <v>0.8463979994229105</v>
      </c>
      <c r="F41" s="1">
        <f t="shared" si="3"/>
        <v>0.6791500921703697</v>
      </c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4.25" hidden="1" customHeight="1" x14ac:dyDescent="0.2">
      <c r="A42" s="3" t="s">
        <v>37</v>
      </c>
      <c r="B42" s="1">
        <v>6</v>
      </c>
      <c r="C42" s="1">
        <v>8</v>
      </c>
      <c r="D42" s="1">
        <v>33.333333333333314</v>
      </c>
      <c r="E42" s="1">
        <f t="shared" si="3"/>
        <v>5.7708954506107531E-2</v>
      </c>
      <c r="F42" s="1">
        <f t="shared" si="3"/>
        <v>7.761715339089939E-2</v>
      </c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4.25" hidden="1" customHeight="1" x14ac:dyDescent="0.2">
      <c r="A43" s="3" t="s">
        <v>38</v>
      </c>
      <c r="B43" s="1">
        <v>4</v>
      </c>
      <c r="C43" s="1">
        <v>1</v>
      </c>
      <c r="D43" s="1">
        <v>-75</v>
      </c>
      <c r="E43" s="1">
        <f t="shared" si="3"/>
        <v>3.8472636337405018E-2</v>
      </c>
      <c r="F43" s="1">
        <f t="shared" si="3"/>
        <v>9.7021441738624238E-3</v>
      </c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4.25" hidden="1" customHeight="1" x14ac:dyDescent="0.2">
      <c r="A44" s="3" t="s">
        <v>39</v>
      </c>
      <c r="B44" s="1">
        <v>16</v>
      </c>
      <c r="C44" s="1">
        <v>13</v>
      </c>
      <c r="D44" s="1">
        <v>-18.75</v>
      </c>
      <c r="E44" s="1">
        <f t="shared" si="3"/>
        <v>0.15389054534962007</v>
      </c>
      <c r="F44" s="1">
        <f t="shared" si="3"/>
        <v>0.12612787426021149</v>
      </c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4.25" hidden="1" customHeight="1" x14ac:dyDescent="0.2">
      <c r="A45" s="3" t="s">
        <v>40</v>
      </c>
      <c r="B45" s="1">
        <v>3908</v>
      </c>
      <c r="C45" s="1">
        <v>4304</v>
      </c>
      <c r="D45" s="1">
        <v>10.133060388945751</v>
      </c>
      <c r="E45" s="1">
        <f t="shared" si="3"/>
        <v>37.587765701644706</v>
      </c>
      <c r="F45" s="1">
        <f t="shared" si="3"/>
        <v>41.758028524303867</v>
      </c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4.25" hidden="1" customHeight="1" x14ac:dyDescent="0.2">
      <c r="A46" s="3" t="s">
        <v>41</v>
      </c>
      <c r="B46" s="1">
        <v>273</v>
      </c>
      <c r="C46" s="1">
        <v>301</v>
      </c>
      <c r="D46" s="1">
        <v>10.256410256410263</v>
      </c>
      <c r="E46" s="1">
        <f t="shared" si="3"/>
        <v>2.6257574300278925</v>
      </c>
      <c r="F46" s="1">
        <f t="shared" si="3"/>
        <v>2.9203453963325896</v>
      </c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4.25" hidden="1" customHeight="1" x14ac:dyDescent="0.2">
      <c r="A47" s="3" t="s">
        <v>42</v>
      </c>
      <c r="B47" s="1">
        <v>1504</v>
      </c>
      <c r="C47" s="1">
        <v>1349</v>
      </c>
      <c r="D47" s="1">
        <v>-10.305851063829792</v>
      </c>
      <c r="E47" s="1">
        <f t="shared" si="3"/>
        <v>14.465711262864286</v>
      </c>
      <c r="F47" s="1">
        <f t="shared" si="3"/>
        <v>13.088192490540409</v>
      </c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4.25" hidden="1" customHeight="1" x14ac:dyDescent="0.2">
      <c r="A48" s="3" t="s">
        <v>43</v>
      </c>
      <c r="B48" s="1">
        <v>100</v>
      </c>
      <c r="C48" s="1">
        <v>91</v>
      </c>
      <c r="D48" s="1">
        <v>-9</v>
      </c>
      <c r="E48" s="1">
        <f t="shared" si="3"/>
        <v>0.96181590843512543</v>
      </c>
      <c r="F48" s="1">
        <f t="shared" si="3"/>
        <v>0.8828951198214805</v>
      </c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4.25" hidden="1" customHeight="1" x14ac:dyDescent="0.2">
      <c r="A49" s="1" t="s">
        <v>44</v>
      </c>
      <c r="B49" s="3">
        <v>359</v>
      </c>
      <c r="C49" s="3">
        <v>306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4.25" hidden="1" customHeight="1" x14ac:dyDescent="0.2">
      <c r="A50" s="1" t="s">
        <v>45</v>
      </c>
      <c r="B50" s="3">
        <v>18</v>
      </c>
      <c r="C50" s="3">
        <v>21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4.25" hidden="1" customHeight="1" x14ac:dyDescent="0.2">
      <c r="A51" s="3" t="s">
        <v>46</v>
      </c>
      <c r="B51" s="1">
        <v>0</v>
      </c>
      <c r="C51" s="1">
        <v>0</v>
      </c>
      <c r="D51" s="1" t="s">
        <v>47</v>
      </c>
      <c r="E51" s="1">
        <f>B51/B$5*100</f>
        <v>0</v>
      </c>
      <c r="F51" s="1" t="s">
        <v>47</v>
      </c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4.25" hidden="1" customHeight="1" x14ac:dyDescent="0.2">
      <c r="A52" s="3" t="s">
        <v>48</v>
      </c>
      <c r="B52" s="1">
        <v>0</v>
      </c>
      <c r="C52" s="1">
        <v>0</v>
      </c>
      <c r="D52" s="1" t="s">
        <v>9</v>
      </c>
      <c r="E52" s="1" t="e">
        <f>B92/B$5*100</f>
        <v>#VALUE!</v>
      </c>
      <c r="F52" s="1" t="e">
        <f>C92/C$5*100</f>
        <v>#VALUE!</v>
      </c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4.25" hidden="1" customHeight="1" x14ac:dyDescent="0.2">
      <c r="A53" s="3" t="s">
        <v>49</v>
      </c>
      <c r="B53" s="3">
        <v>18</v>
      </c>
      <c r="C53" s="3">
        <v>16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4.25" hidden="1" customHeight="1" x14ac:dyDescent="0.2">
      <c r="A54" s="1" t="s">
        <v>50</v>
      </c>
      <c r="B54" s="3">
        <v>21</v>
      </c>
      <c r="C54" s="3">
        <v>19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4.25" hidden="1" customHeight="1" x14ac:dyDescent="0.2">
      <c r="A55" s="1" t="s">
        <v>51</v>
      </c>
      <c r="B55" s="3">
        <v>231</v>
      </c>
      <c r="C55" s="3">
        <v>195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4.25" hidden="1" customHeight="1" x14ac:dyDescent="0.2">
      <c r="A56" s="3" t="s">
        <v>52</v>
      </c>
      <c r="B56" s="1">
        <v>80</v>
      </c>
      <c r="C56" s="1">
        <v>61</v>
      </c>
      <c r="D56" s="1">
        <v>-23.75</v>
      </c>
      <c r="E56" s="1">
        <f>B56/B$5*100</f>
        <v>0.76945272674810039</v>
      </c>
      <c r="F56" s="1">
        <f>IF(ISBLANK(C56),"—",C56/C$5*100)</f>
        <v>0.59183079460560784</v>
      </c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4.25" hidden="1" customHeight="1" x14ac:dyDescent="0.2">
      <c r="A57" s="1" t="s">
        <v>53</v>
      </c>
      <c r="B57" s="1">
        <v>41</v>
      </c>
      <c r="C57" s="1">
        <v>35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4.25" hidden="1" customHeight="1" x14ac:dyDescent="0.2">
      <c r="A58" s="1" t="s">
        <v>54</v>
      </c>
      <c r="B58" s="3">
        <v>16</v>
      </c>
      <c r="C58" s="3">
        <v>14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4.25" hidden="1" customHeight="1" x14ac:dyDescent="0.2">
      <c r="A59" s="1" t="s">
        <v>55</v>
      </c>
      <c r="B59" s="3">
        <v>14</v>
      </c>
      <c r="C59" s="3">
        <v>17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4.25" hidden="1" customHeight="1" x14ac:dyDescent="0.2">
      <c r="A60" s="3" t="s">
        <v>56</v>
      </c>
      <c r="B60" s="1">
        <v>1</v>
      </c>
      <c r="C60" s="1">
        <v>4</v>
      </c>
      <c r="D60" s="1">
        <v>300</v>
      </c>
      <c r="E60" s="1">
        <f t="shared" ref="E60:F65" si="4">B60/B$5*100</f>
        <v>9.6181590843512545E-3</v>
      </c>
      <c r="F60" s="1">
        <f t="shared" si="4"/>
        <v>3.8808576695449695E-2</v>
      </c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4.25" hidden="1" customHeight="1" x14ac:dyDescent="0.2">
      <c r="A61" s="3" t="s">
        <v>57</v>
      </c>
      <c r="B61" s="1">
        <v>10</v>
      </c>
      <c r="C61" s="1">
        <v>0</v>
      </c>
      <c r="D61" s="1">
        <v>-100</v>
      </c>
      <c r="E61" s="1">
        <f t="shared" si="4"/>
        <v>9.6181590843512549E-2</v>
      </c>
      <c r="F61" s="1">
        <f t="shared" si="4"/>
        <v>0</v>
      </c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4.25" hidden="1" customHeight="1" x14ac:dyDescent="0.2">
      <c r="A62" s="3" t="s">
        <v>58</v>
      </c>
      <c r="B62" s="1">
        <v>12</v>
      </c>
      <c r="C62" s="1">
        <v>15</v>
      </c>
      <c r="D62" s="1">
        <v>25</v>
      </c>
      <c r="E62" s="1">
        <f t="shared" si="4"/>
        <v>0.11541790901221506</v>
      </c>
      <c r="F62" s="1">
        <f t="shared" si="4"/>
        <v>0.14553216260793636</v>
      </c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4.25" hidden="1" customHeight="1" x14ac:dyDescent="0.2">
      <c r="A63" s="3"/>
      <c r="B63" s="1"/>
      <c r="C63" s="1"/>
      <c r="D63" s="1" t="s">
        <v>25</v>
      </c>
      <c r="E63" s="1">
        <f t="shared" si="4"/>
        <v>0</v>
      </c>
      <c r="F63" s="1">
        <f t="shared" si="4"/>
        <v>0</v>
      </c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4.25" hidden="1" customHeight="1" x14ac:dyDescent="0.2">
      <c r="A64" s="3" t="s">
        <v>59</v>
      </c>
      <c r="B64" s="1"/>
      <c r="C64" s="1"/>
      <c r="D64" s="1" t="s">
        <v>25</v>
      </c>
      <c r="E64" s="1">
        <f t="shared" si="4"/>
        <v>0</v>
      </c>
      <c r="F64" s="1">
        <f t="shared" si="4"/>
        <v>0</v>
      </c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4.25" hidden="1" customHeight="1" x14ac:dyDescent="0.2">
      <c r="A65" s="3"/>
      <c r="B65" s="1" t="s">
        <v>60</v>
      </c>
      <c r="C65" s="1" t="s">
        <v>60</v>
      </c>
      <c r="D65" s="1" t="s">
        <v>9</v>
      </c>
      <c r="E65" s="1" t="e">
        <f t="shared" si="4"/>
        <v>#VALUE!</v>
      </c>
      <c r="F65" s="1" t="e">
        <f t="shared" si="4"/>
        <v>#VALUE!</v>
      </c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4.25" hidden="1" customHeight="1" x14ac:dyDescent="0.2">
      <c r="A66" s="1"/>
      <c r="B66" s="3" t="s">
        <v>0</v>
      </c>
      <c r="C66" s="3" t="s"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4.25" hidden="1" customHeight="1" x14ac:dyDescent="0.2">
      <c r="A67" s="1"/>
      <c r="B67" s="3" t="s">
        <v>10</v>
      </c>
      <c r="C67" s="3" t="s">
        <v>11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4.25" hidden="1" customHeight="1" x14ac:dyDescent="0.2">
      <c r="A68" s="1" t="s">
        <v>61</v>
      </c>
      <c r="B68" s="3">
        <v>3353</v>
      </c>
      <c r="C68" s="3">
        <v>3669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4.25" hidden="1" customHeight="1" x14ac:dyDescent="0.2">
      <c r="A69" s="3" t="s">
        <v>12</v>
      </c>
      <c r="B69" s="1">
        <v>75</v>
      </c>
      <c r="C69" s="1">
        <v>70</v>
      </c>
      <c r="D69" s="1">
        <v>-6.6666666666666714</v>
      </c>
      <c r="E69" s="1">
        <f t="shared" ref="E69:F71" si="5">B69/(B69+B81)*100</f>
        <v>100</v>
      </c>
      <c r="F69" s="1">
        <f t="shared" si="5"/>
        <v>100</v>
      </c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4.25" hidden="1" customHeight="1" x14ac:dyDescent="0.2">
      <c r="A70" s="3" t="s">
        <v>13</v>
      </c>
      <c r="B70" s="1">
        <v>769</v>
      </c>
      <c r="C70" s="1">
        <v>925</v>
      </c>
      <c r="D70" s="1">
        <v>20.286085825747733</v>
      </c>
      <c r="E70" s="1">
        <f t="shared" si="5"/>
        <v>100</v>
      </c>
      <c r="F70" s="1">
        <f t="shared" si="5"/>
        <v>100</v>
      </c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4.25" hidden="1" customHeight="1" x14ac:dyDescent="0.2">
      <c r="A71" s="3"/>
      <c r="B71" s="1"/>
      <c r="C71" s="1"/>
      <c r="D71" s="1" t="s">
        <v>25</v>
      </c>
      <c r="E71" s="1" t="e">
        <f t="shared" si="5"/>
        <v>#DIV/0!</v>
      </c>
      <c r="F71" s="1" t="e">
        <f t="shared" si="5"/>
        <v>#DIV/0!</v>
      </c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4.25" hidden="1" customHeight="1" x14ac:dyDescent="0.2">
      <c r="A72" s="1" t="s">
        <v>62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4.25" hidden="1" customHeight="1" x14ac:dyDescent="0.2">
      <c r="A73" s="1"/>
      <c r="B73" s="3" t="s">
        <v>0</v>
      </c>
      <c r="C73" s="3" t="s"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4.25" hidden="1" customHeight="1" x14ac:dyDescent="0.2">
      <c r="A74" s="1"/>
      <c r="B74" s="3" t="s">
        <v>10</v>
      </c>
      <c r="C74" s="3" t="s">
        <v>11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4.25" hidden="1" customHeight="1" x14ac:dyDescent="0.2">
      <c r="A75" s="1" t="s">
        <v>63</v>
      </c>
      <c r="B75" s="3"/>
      <c r="C75" s="3">
        <v>2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4.25" hidden="1" customHeight="1" x14ac:dyDescent="0.2">
      <c r="A76" s="3"/>
      <c r="B76" s="1"/>
      <c r="C76" s="1"/>
      <c r="D76" s="1" t="s">
        <v>25</v>
      </c>
      <c r="E76" s="1">
        <f>B76/(B76+B88)*100</f>
        <v>0</v>
      </c>
      <c r="F76" s="1">
        <f>C76/(C76+C88)*100</f>
        <v>0</v>
      </c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4.25" hidden="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4.25" hidden="1" customHeight="1" x14ac:dyDescent="0.2">
      <c r="A78" s="1"/>
      <c r="B78" s="3"/>
      <c r="C78" s="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4.25" hidden="1" customHeight="1" x14ac:dyDescent="0.2">
      <c r="A79" s="1"/>
      <c r="B79" s="3"/>
      <c r="C79" s="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4.25" hidden="1" customHeight="1" x14ac:dyDescent="0.2">
      <c r="A80" s="1"/>
      <c r="B80" s="3"/>
      <c r="C80" s="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4.25" hidden="1" customHeight="1" x14ac:dyDescent="0.2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4.25" hidden="1" customHeight="1" x14ac:dyDescent="0.2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4.25" hidden="1" customHeight="1" x14ac:dyDescent="0.2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4.25" hidden="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4.25" hidden="1" customHeight="1" x14ac:dyDescent="0.2">
      <c r="A85" s="1"/>
      <c r="B85" s="3"/>
      <c r="C85" s="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4.25" hidden="1" customHeight="1" x14ac:dyDescent="0.2">
      <c r="A86" s="1" t="s">
        <v>64</v>
      </c>
      <c r="B86" s="3"/>
      <c r="C86" s="3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4.25" hidden="1" customHeight="1" x14ac:dyDescent="0.2">
      <c r="A87" s="1"/>
      <c r="B87" s="3" t="s">
        <v>0</v>
      </c>
      <c r="C87" s="3" t="s">
        <v>0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4.25" hidden="1" customHeight="1" x14ac:dyDescent="0.2">
      <c r="A88" s="3"/>
      <c r="B88" s="1" t="s">
        <v>10</v>
      </c>
      <c r="C88" s="1" t="s">
        <v>11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4.25" hidden="1" customHeight="1" x14ac:dyDescent="0.2">
      <c r="A89" s="3" t="s">
        <v>65</v>
      </c>
      <c r="B89" s="1">
        <v>0</v>
      </c>
      <c r="C89" s="1">
        <v>0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4.25" hidden="1" customHeight="1" x14ac:dyDescent="0.2">
      <c r="A90" s="1"/>
      <c r="B90" s="3"/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4.25" hidden="1" customHeight="1" x14ac:dyDescent="0.2">
      <c r="A91" s="1" t="s">
        <v>66</v>
      </c>
      <c r="B91" s="3"/>
      <c r="C91" s="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4.25" hidden="1" customHeight="1" x14ac:dyDescent="0.2">
      <c r="A92" s="3"/>
      <c r="B92" s="1" t="s">
        <v>0</v>
      </c>
      <c r="C92" s="1" t="s">
        <v>0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4.25" hidden="1" customHeight="1" x14ac:dyDescent="0.2">
      <c r="A93" s="3"/>
      <c r="B93" s="1" t="s">
        <v>10</v>
      </c>
      <c r="C93" s="1" t="s">
        <v>11</v>
      </c>
      <c r="D93" s="1" t="s">
        <v>9</v>
      </c>
      <c r="E93" s="1">
        <f>B93/B$5*100</f>
        <v>423.92036164278153</v>
      </c>
      <c r="F93" s="1">
        <f>C93/C$5*100</f>
        <v>431.16328708644608</v>
      </c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4.25" hidden="1" customHeight="1" x14ac:dyDescent="0.2">
      <c r="A94" s="3" t="s">
        <v>67</v>
      </c>
      <c r="B94" s="1">
        <v>2628</v>
      </c>
      <c r="C94" s="1">
        <v>2536</v>
      </c>
      <c r="D94" s="1">
        <v>-100</v>
      </c>
      <c r="E94" s="1">
        <f>B94/B$5*100</f>
        <v>25.2765220736751</v>
      </c>
      <c r="F94" s="1">
        <f>C135/C$5*100</f>
        <v>0</v>
      </c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4.25" hidden="1" customHeight="1" x14ac:dyDescent="0.2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4.25" hidden="1" customHeight="1" x14ac:dyDescent="0.2">
      <c r="A96" s="1" t="s">
        <v>68</v>
      </c>
      <c r="B96" s="3"/>
      <c r="C96" s="3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4.25" hidden="1" customHeight="1" x14ac:dyDescent="0.2">
      <c r="A97" s="1"/>
      <c r="B97" s="3" t="s">
        <v>0</v>
      </c>
      <c r="C97" s="3" t="s">
        <v>0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4.25" hidden="1" customHeight="1" x14ac:dyDescent="0.2">
      <c r="A98" s="3"/>
      <c r="B98" s="1" t="s">
        <v>1</v>
      </c>
      <c r="C98" s="1" t="s">
        <v>2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5.75" customHeight="1" x14ac:dyDescent="0.2">
      <c r="A99" s="3"/>
      <c r="B99" s="1" t="s">
        <v>3</v>
      </c>
      <c r="C99" s="1" t="s">
        <v>3</v>
      </c>
      <c r="D99" s="1"/>
      <c r="E99" s="1"/>
      <c r="F99" s="1"/>
      <c r="G99" s="4" t="str">
        <f>A1</f>
        <v>Республика Карелия</v>
      </c>
      <c r="H99" s="4"/>
      <c r="I99" s="4"/>
      <c r="J99" s="4"/>
      <c r="K99" s="4"/>
      <c r="L99" s="4"/>
      <c r="M99" s="4"/>
      <c r="N99" s="4"/>
      <c r="O99" s="4"/>
      <c r="P99" s="4"/>
    </row>
    <row r="100" spans="1:16" ht="5.25" customHeight="1" x14ac:dyDescent="0.2">
      <c r="A100" s="3" t="s">
        <v>61</v>
      </c>
      <c r="B100" s="1">
        <v>4731</v>
      </c>
      <c r="C100" s="1">
        <v>4578</v>
      </c>
      <c r="D100" s="1">
        <v>-3.2339885859226456</v>
      </c>
      <c r="E100" s="1">
        <f>B100/$B$5*100</f>
        <v>45.50351062806579</v>
      </c>
      <c r="F100" s="1">
        <f>C100/$C$5*100</f>
        <v>44.416416027942176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1:16" ht="15.75" customHeight="1" x14ac:dyDescent="0.2">
      <c r="A101" s="3" t="s">
        <v>12</v>
      </c>
      <c r="B101" s="1">
        <v>230</v>
      </c>
      <c r="C101" s="1">
        <v>205</v>
      </c>
      <c r="D101" s="1">
        <v>-10.869565217391312</v>
      </c>
      <c r="E101" s="1">
        <f>B101/$B$5*100</f>
        <v>2.2121765894007885</v>
      </c>
      <c r="F101" s="1">
        <f>C101/$C$5*100</f>
        <v>1.9889395556417968</v>
      </c>
      <c r="G101" s="6" t="s">
        <v>69</v>
      </c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5" customHeight="1" x14ac:dyDescent="0.2">
      <c r="A102" s="3" t="s">
        <v>13</v>
      </c>
      <c r="B102" s="1">
        <v>567</v>
      </c>
      <c r="C102" s="1">
        <v>743</v>
      </c>
      <c r="D102" s="1">
        <v>31.040564373897695</v>
      </c>
      <c r="E102" s="1">
        <f>B102/$B$5*100</f>
        <v>5.4534962008271615</v>
      </c>
      <c r="F102" s="1">
        <f>C102/$C$5*100</f>
        <v>7.2086931211797811</v>
      </c>
      <c r="G102" s="6" t="s">
        <v>70</v>
      </c>
      <c r="H102" s="6"/>
      <c r="I102" s="6"/>
      <c r="J102" s="6"/>
      <c r="K102" s="6"/>
      <c r="L102" s="6"/>
      <c r="M102" s="6"/>
      <c r="N102" s="6"/>
      <c r="O102" s="6"/>
      <c r="P102" s="6"/>
    </row>
    <row r="103" spans="1:16" ht="15" customHeight="1" x14ac:dyDescent="0.2">
      <c r="A103" s="3"/>
      <c r="B103" s="1"/>
      <c r="C103" s="1"/>
      <c r="D103" s="1" t="s">
        <v>25</v>
      </c>
      <c r="E103" s="1">
        <f>B103/$B$5*100</f>
        <v>0</v>
      </c>
      <c r="F103" s="1">
        <f>C103/$C$5*100</f>
        <v>0</v>
      </c>
      <c r="G103" s="6" t="str">
        <f>CONCATENATE("за ",C4," ",C3," года")</f>
        <v>за январь - сентябрь 2021 года</v>
      </c>
      <c r="H103" s="6"/>
      <c r="I103" s="6"/>
      <c r="J103" s="6"/>
      <c r="K103" s="6"/>
      <c r="L103" s="6"/>
      <c r="M103" s="6"/>
      <c r="N103" s="6"/>
      <c r="O103" s="6"/>
      <c r="P103" s="6"/>
    </row>
    <row r="104" spans="1:16" ht="9" customHeight="1" x14ac:dyDescent="0.2">
      <c r="A104" s="3" t="s">
        <v>71</v>
      </c>
      <c r="B104" s="1"/>
      <c r="C104" s="1"/>
      <c r="D104" s="1"/>
      <c r="E104" s="1"/>
      <c r="F104" s="1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1:16" ht="16.5" customHeight="1" x14ac:dyDescent="0.2">
      <c r="A105" s="3"/>
      <c r="B105" s="1" t="s">
        <v>0</v>
      </c>
      <c r="C105" s="1" t="s">
        <v>0</v>
      </c>
      <c r="D105" s="1"/>
      <c r="E105" s="1"/>
      <c r="F105" s="8"/>
      <c r="G105" s="9"/>
      <c r="H105" s="9"/>
      <c r="I105" s="9"/>
      <c r="J105" s="9"/>
      <c r="K105" s="9"/>
      <c r="L105" s="10" t="str">
        <f>CONCATENATE(B3," г.")</f>
        <v>2020 г.</v>
      </c>
      <c r="M105" s="10" t="str">
        <f>CONCATENATE(C3," г.")</f>
        <v>2021 г.</v>
      </c>
      <c r="N105" s="10" t="s">
        <v>72</v>
      </c>
      <c r="O105" s="10" t="s">
        <v>73</v>
      </c>
      <c r="P105" s="10"/>
    </row>
    <row r="106" spans="1:16" ht="16.5" customHeight="1" x14ac:dyDescent="0.2">
      <c r="A106" s="3"/>
      <c r="B106" s="1" t="s">
        <v>1</v>
      </c>
      <c r="C106" s="1" t="s">
        <v>2</v>
      </c>
      <c r="D106" s="1"/>
      <c r="E106" s="1"/>
      <c r="F106" s="8"/>
      <c r="G106" s="9"/>
      <c r="H106" s="9"/>
      <c r="I106" s="9"/>
      <c r="J106" s="9"/>
      <c r="K106" s="9"/>
      <c r="L106" s="10"/>
      <c r="M106" s="10"/>
      <c r="N106" s="10"/>
      <c r="O106" s="11" t="str">
        <f>CONCATENATE(B3," г.")</f>
        <v>2020 г.</v>
      </c>
      <c r="P106" s="11" t="str">
        <f>CONCATENATE(C3," г.")</f>
        <v>2021 г.</v>
      </c>
    </row>
    <row r="107" spans="1:16" ht="16.5" customHeight="1" x14ac:dyDescent="0.2">
      <c r="A107" s="1"/>
      <c r="B107" s="1" t="s">
        <v>3</v>
      </c>
      <c r="C107" s="1" t="s">
        <v>3</v>
      </c>
      <c r="D107" s="1"/>
      <c r="E107" s="1"/>
      <c r="F107" s="8"/>
      <c r="G107" s="12" t="s">
        <v>4</v>
      </c>
      <c r="H107" s="12"/>
      <c r="I107" s="12"/>
      <c r="J107" s="12"/>
      <c r="K107" s="12"/>
      <c r="L107" s="13">
        <f>B5</f>
        <v>10397</v>
      </c>
      <c r="M107" s="13">
        <f>C5</f>
        <v>10307</v>
      </c>
      <c r="N107" s="14">
        <v>-0.86563431759161347</v>
      </c>
      <c r="O107" s="15"/>
      <c r="P107" s="15"/>
    </row>
    <row r="108" spans="1:16" ht="16.5" customHeight="1" x14ac:dyDescent="0.2">
      <c r="A108" s="16" t="s">
        <v>35</v>
      </c>
      <c r="B108" s="16"/>
      <c r="C108" s="16">
        <v>41</v>
      </c>
      <c r="D108" s="16"/>
      <c r="E108" s="1"/>
      <c r="F108" s="8"/>
      <c r="G108" s="17" t="s">
        <v>74</v>
      </c>
      <c r="H108" s="12" t="s">
        <v>75</v>
      </c>
      <c r="I108" s="12"/>
      <c r="J108" s="12"/>
      <c r="K108" s="12"/>
      <c r="L108" s="13">
        <f t="shared" ref="L108:M119" si="6">B12</f>
        <v>586</v>
      </c>
      <c r="M108" s="13">
        <f t="shared" si="6"/>
        <v>457</v>
      </c>
      <c r="N108" s="14">
        <v>-22.013651877133114</v>
      </c>
      <c r="O108" s="14">
        <f t="shared" ref="O108:O123" si="7">L108/$L$107*100</f>
        <v>5.6362412234298356</v>
      </c>
      <c r="P108" s="14">
        <f t="shared" ref="P108:P123" si="8">M108/$M$107*100</f>
        <v>4.4338798874551273</v>
      </c>
    </row>
    <row r="109" spans="1:16" ht="16.5" customHeight="1" x14ac:dyDescent="0.2">
      <c r="A109" s="16"/>
      <c r="B109" s="16"/>
      <c r="C109" s="16"/>
      <c r="D109" s="18"/>
      <c r="E109" s="1"/>
      <c r="F109" s="8"/>
      <c r="G109" s="17"/>
      <c r="H109" s="12" t="s">
        <v>76</v>
      </c>
      <c r="I109" s="12"/>
      <c r="J109" s="12"/>
      <c r="K109" s="12"/>
      <c r="L109" s="13">
        <f t="shared" si="6"/>
        <v>1795</v>
      </c>
      <c r="M109" s="13">
        <f t="shared" si="6"/>
        <v>1931</v>
      </c>
      <c r="N109" s="14">
        <v>7.5766016713092057</v>
      </c>
      <c r="O109" s="14">
        <f t="shared" si="7"/>
        <v>17.264595556410502</v>
      </c>
      <c r="P109" s="14">
        <f t="shared" si="8"/>
        <v>18.734840399728338</v>
      </c>
    </row>
    <row r="110" spans="1:16" ht="16.5" customHeight="1" x14ac:dyDescent="0.2">
      <c r="A110" s="16"/>
      <c r="B110" s="16"/>
      <c r="C110" s="16"/>
      <c r="D110" s="16"/>
      <c r="E110" s="1"/>
      <c r="F110" s="8"/>
      <c r="G110" s="17"/>
      <c r="H110" s="12" t="s">
        <v>14</v>
      </c>
      <c r="I110" s="12"/>
      <c r="J110" s="12"/>
      <c r="K110" s="12"/>
      <c r="L110" s="13">
        <f t="shared" si="6"/>
        <v>3133</v>
      </c>
      <c r="M110" s="13">
        <f t="shared" si="6"/>
        <v>2949</v>
      </c>
      <c r="N110" s="14">
        <v>-5.8729652090648017</v>
      </c>
      <c r="O110" s="14">
        <f t="shared" si="7"/>
        <v>30.133692411272484</v>
      </c>
      <c r="P110" s="14">
        <f t="shared" si="8"/>
        <v>28.611623168720286</v>
      </c>
    </row>
    <row r="111" spans="1:16" ht="16.5" customHeight="1" x14ac:dyDescent="0.2">
      <c r="A111" s="1" t="s">
        <v>77</v>
      </c>
      <c r="B111" s="1"/>
      <c r="C111" s="1"/>
      <c r="D111" s="1"/>
      <c r="E111" s="1"/>
      <c r="F111" s="8"/>
      <c r="G111" s="17"/>
      <c r="H111" s="12" t="s">
        <v>15</v>
      </c>
      <c r="I111" s="12"/>
      <c r="J111" s="12"/>
      <c r="K111" s="12"/>
      <c r="L111" s="13">
        <f t="shared" si="6"/>
        <v>4883</v>
      </c>
      <c r="M111" s="13">
        <f t="shared" si="6"/>
        <v>4970</v>
      </c>
      <c r="N111" s="14">
        <v>1.7816915830432265</v>
      </c>
      <c r="O111" s="14">
        <f t="shared" si="7"/>
        <v>46.965470808887176</v>
      </c>
      <c r="P111" s="14">
        <f t="shared" si="8"/>
        <v>48.219656544096246</v>
      </c>
    </row>
    <row r="112" spans="1:16" ht="15.75" customHeight="1" x14ac:dyDescent="0.2">
      <c r="A112" s="1" t="s">
        <v>78</v>
      </c>
      <c r="B112" s="1"/>
      <c r="C112" s="1"/>
      <c r="D112" s="1"/>
      <c r="E112" s="1"/>
      <c r="F112" s="8"/>
      <c r="G112" s="17"/>
      <c r="H112" s="12" t="s">
        <v>16</v>
      </c>
      <c r="I112" s="12"/>
      <c r="J112" s="12"/>
      <c r="K112" s="12"/>
      <c r="L112" s="13">
        <f t="shared" si="6"/>
        <v>71</v>
      </c>
      <c r="M112" s="13">
        <f t="shared" si="6"/>
        <v>87</v>
      </c>
      <c r="N112" s="14">
        <v>22.535211267605632</v>
      </c>
      <c r="O112" s="14">
        <f t="shared" si="7"/>
        <v>0.68288929498893913</v>
      </c>
      <c r="P112" s="14">
        <f t="shared" si="8"/>
        <v>0.84408654312603093</v>
      </c>
    </row>
    <row r="113" spans="1:16" ht="16.5" customHeight="1" x14ac:dyDescent="0.2">
      <c r="A113" s="19" t="s">
        <v>79</v>
      </c>
      <c r="B113" s="1"/>
      <c r="C113" s="1"/>
      <c r="D113" s="1"/>
      <c r="E113" s="1"/>
      <c r="F113" s="8"/>
      <c r="G113" s="17"/>
      <c r="H113" s="12" t="s">
        <v>17</v>
      </c>
      <c r="I113" s="12"/>
      <c r="J113" s="12"/>
      <c r="K113" s="12"/>
      <c r="L113" s="13">
        <f t="shared" si="6"/>
        <v>372</v>
      </c>
      <c r="M113" s="13">
        <f t="shared" si="6"/>
        <v>377</v>
      </c>
      <c r="N113" s="14">
        <v>1.344086021505376</v>
      </c>
      <c r="O113" s="14">
        <f t="shared" si="7"/>
        <v>3.5779551793786668</v>
      </c>
      <c r="P113" s="14">
        <f t="shared" si="8"/>
        <v>3.6577083535461337</v>
      </c>
    </row>
    <row r="114" spans="1:16" ht="16.5" customHeight="1" x14ac:dyDescent="0.2">
      <c r="A114" s="20"/>
      <c r="B114" s="1" t="s">
        <v>0</v>
      </c>
      <c r="C114" s="1" t="s">
        <v>0</v>
      </c>
      <c r="D114" s="1" t="s">
        <v>9</v>
      </c>
      <c r="E114" s="1" t="e">
        <f>B114/$B$5*100</f>
        <v>#VALUE!</v>
      </c>
      <c r="F114" s="8" t="e">
        <f>C114/$C$5*100</f>
        <v>#VALUE!</v>
      </c>
      <c r="G114" s="17"/>
      <c r="H114" s="12" t="s">
        <v>80</v>
      </c>
      <c r="I114" s="12"/>
      <c r="J114" s="12"/>
      <c r="K114" s="12"/>
      <c r="L114" s="13">
        <f t="shared" si="6"/>
        <v>136</v>
      </c>
      <c r="M114" s="13">
        <f t="shared" si="6"/>
        <v>161</v>
      </c>
      <c r="N114" s="14">
        <v>18.382352941176478</v>
      </c>
      <c r="O114" s="14">
        <f t="shared" si="7"/>
        <v>1.3080696354717707</v>
      </c>
      <c r="P114" s="14">
        <f t="shared" si="8"/>
        <v>1.5620452119918502</v>
      </c>
    </row>
    <row r="115" spans="1:16" ht="16.5" customHeight="1" x14ac:dyDescent="0.2">
      <c r="A115" s="21"/>
      <c r="B115" s="1" t="s">
        <v>81</v>
      </c>
      <c r="C115" s="1" t="s">
        <v>10</v>
      </c>
      <c r="D115" s="1" t="s">
        <v>9</v>
      </c>
      <c r="E115" s="1">
        <f>B115/$B$5*100</f>
        <v>420.40011541790898</v>
      </c>
      <c r="F115" s="8">
        <f>C115/$C$5*100</f>
        <v>427.6220044629863</v>
      </c>
      <c r="G115" s="17"/>
      <c r="H115" s="12" t="s">
        <v>19</v>
      </c>
      <c r="I115" s="12"/>
      <c r="J115" s="12"/>
      <c r="K115" s="12"/>
      <c r="L115" s="13">
        <f t="shared" si="6"/>
        <v>4</v>
      </c>
      <c r="M115" s="13">
        <f t="shared" si="6"/>
        <v>4</v>
      </c>
      <c r="N115" s="14">
        <v>0</v>
      </c>
      <c r="O115" s="15">
        <f t="shared" si="7"/>
        <v>3.8472636337405018E-2</v>
      </c>
      <c r="P115" s="15">
        <f t="shared" si="8"/>
        <v>3.8808576695449695E-2</v>
      </c>
    </row>
    <row r="116" spans="1:16" ht="16.5" customHeight="1" x14ac:dyDescent="0.2">
      <c r="A116" s="1" t="s">
        <v>6</v>
      </c>
      <c r="B116" s="1">
        <v>3499</v>
      </c>
      <c r="C116" s="1">
        <v>3517</v>
      </c>
      <c r="D116" s="1"/>
      <c r="E116" s="1"/>
      <c r="F116" s="8"/>
      <c r="G116" s="17"/>
      <c r="H116" s="12" t="s">
        <v>20</v>
      </c>
      <c r="I116" s="12"/>
      <c r="J116" s="12"/>
      <c r="K116" s="12"/>
      <c r="L116" s="13">
        <f t="shared" si="6"/>
        <v>6</v>
      </c>
      <c r="M116" s="13">
        <f t="shared" si="6"/>
        <v>4</v>
      </c>
      <c r="N116" s="14">
        <v>-33.333333333333343</v>
      </c>
      <c r="O116" s="15">
        <f t="shared" si="7"/>
        <v>5.7708954506107531E-2</v>
      </c>
      <c r="P116" s="15">
        <f t="shared" si="8"/>
        <v>3.8808576695449695E-2</v>
      </c>
    </row>
    <row r="117" spans="1:16" ht="16.5" customHeight="1" x14ac:dyDescent="0.2">
      <c r="A117" s="1" t="s">
        <v>7</v>
      </c>
      <c r="B117" s="1">
        <v>1877</v>
      </c>
      <c r="C117" s="1">
        <v>1893</v>
      </c>
      <c r="D117" s="1"/>
      <c r="E117" s="1"/>
      <c r="F117" s="8"/>
      <c r="G117" s="17"/>
      <c r="H117" s="12" t="s">
        <v>82</v>
      </c>
      <c r="I117" s="12"/>
      <c r="J117" s="12"/>
      <c r="K117" s="22" t="s">
        <v>83</v>
      </c>
      <c r="L117" s="13">
        <f t="shared" si="6"/>
        <v>650</v>
      </c>
      <c r="M117" s="13">
        <f t="shared" si="6"/>
        <v>507</v>
      </c>
      <c r="N117" s="14">
        <v>-22</v>
      </c>
      <c r="O117" s="14">
        <f t="shared" si="7"/>
        <v>6.2518034048283155</v>
      </c>
      <c r="P117" s="14">
        <f t="shared" si="8"/>
        <v>4.9189870961482489</v>
      </c>
    </row>
    <row r="118" spans="1:16" ht="16.5" customHeight="1" x14ac:dyDescent="0.2">
      <c r="A118" s="19"/>
      <c r="B118" s="1" t="s">
        <v>84</v>
      </c>
      <c r="C118" s="1" t="s">
        <v>84</v>
      </c>
      <c r="D118" s="1"/>
      <c r="E118" s="1"/>
      <c r="F118" s="8"/>
      <c r="G118" s="17"/>
      <c r="H118" s="12"/>
      <c r="I118" s="12"/>
      <c r="J118" s="12"/>
      <c r="K118" s="22" t="s">
        <v>22</v>
      </c>
      <c r="L118" s="13">
        <f t="shared" si="6"/>
        <v>126</v>
      </c>
      <c r="M118" s="13">
        <f t="shared" si="6"/>
        <v>112</v>
      </c>
      <c r="N118" s="14">
        <v>-11.111111111111114</v>
      </c>
      <c r="O118" s="14">
        <f t="shared" si="7"/>
        <v>1.2118880446282583</v>
      </c>
      <c r="P118" s="14">
        <f t="shared" si="8"/>
        <v>1.0866401474725915</v>
      </c>
    </row>
    <row r="119" spans="1:16" ht="16.5" customHeight="1" x14ac:dyDescent="0.2">
      <c r="A119" s="23"/>
      <c r="B119" s="18" t="s">
        <v>0</v>
      </c>
      <c r="C119" s="1" t="s">
        <v>0</v>
      </c>
      <c r="D119" s="1" t="s">
        <v>9</v>
      </c>
      <c r="E119" s="1" t="e">
        <f>B119/$B$5*100</f>
        <v>#VALUE!</v>
      </c>
      <c r="F119" s="8" t="e">
        <f>C119/$C$5*100</f>
        <v>#VALUE!</v>
      </c>
      <c r="G119" s="17"/>
      <c r="H119" s="12" t="s">
        <v>23</v>
      </c>
      <c r="I119" s="12"/>
      <c r="J119" s="12"/>
      <c r="K119" s="12"/>
      <c r="L119" s="13">
        <f t="shared" si="6"/>
        <v>0</v>
      </c>
      <c r="M119" s="13">
        <f t="shared" si="6"/>
        <v>0</v>
      </c>
      <c r="N119" s="14" t="s">
        <v>25</v>
      </c>
      <c r="O119" s="15">
        <f t="shared" si="7"/>
        <v>0</v>
      </c>
      <c r="P119" s="15">
        <f t="shared" si="8"/>
        <v>0</v>
      </c>
    </row>
    <row r="120" spans="1:16" ht="25.5" customHeight="1" x14ac:dyDescent="0.2">
      <c r="A120" s="1"/>
      <c r="B120" s="1" t="s">
        <v>81</v>
      </c>
      <c r="C120" s="1" t="s">
        <v>10</v>
      </c>
      <c r="D120" s="1" t="s">
        <v>9</v>
      </c>
      <c r="E120" s="1" t="s">
        <v>9</v>
      </c>
      <c r="F120" s="8">
        <f>C120/$C$5*100</f>
        <v>427.6220044629863</v>
      </c>
      <c r="G120" s="17"/>
      <c r="H120" s="12" t="s">
        <v>85</v>
      </c>
      <c r="I120" s="12"/>
      <c r="J120" s="12"/>
      <c r="K120" s="12"/>
      <c r="L120" s="13">
        <f>B94</f>
        <v>2628</v>
      </c>
      <c r="M120" s="13">
        <f>C94</f>
        <v>2536</v>
      </c>
      <c r="N120" s="14">
        <v>-3.5007610350076135</v>
      </c>
      <c r="O120" s="14">
        <f t="shared" si="7"/>
        <v>25.2765220736751</v>
      </c>
      <c r="P120" s="14">
        <f t="shared" si="8"/>
        <v>24.604637624915107</v>
      </c>
    </row>
    <row r="121" spans="1:16" ht="16.5" customHeight="1" x14ac:dyDescent="0.2">
      <c r="A121" s="1" t="s">
        <v>35</v>
      </c>
      <c r="B121" s="1">
        <v>3</v>
      </c>
      <c r="C121" s="1">
        <v>0</v>
      </c>
      <c r="D121" s="1">
        <v>-100</v>
      </c>
      <c r="E121" s="1">
        <v>2.8854477253053765E-2</v>
      </c>
      <c r="F121" s="8">
        <f>C121/$C$5*100</f>
        <v>0</v>
      </c>
      <c r="G121" s="17"/>
      <c r="H121" s="12" t="s">
        <v>24</v>
      </c>
      <c r="I121" s="12"/>
      <c r="J121" s="12"/>
      <c r="K121" s="12"/>
      <c r="L121" s="13">
        <f>B24</f>
        <v>8</v>
      </c>
      <c r="M121" s="13">
        <f>C24</f>
        <v>10</v>
      </c>
      <c r="N121" s="14">
        <v>25</v>
      </c>
      <c r="O121" s="15">
        <f t="shared" si="7"/>
        <v>7.6945272674810036E-2</v>
      </c>
      <c r="P121" s="15">
        <f t="shared" si="8"/>
        <v>9.7021441738624231E-2</v>
      </c>
    </row>
    <row r="122" spans="1:16" ht="16.5" customHeight="1" x14ac:dyDescent="0.2">
      <c r="A122" s="1"/>
      <c r="B122" s="1" t="s">
        <v>0</v>
      </c>
      <c r="C122" s="1" t="s">
        <v>0</v>
      </c>
      <c r="D122" s="1" t="s">
        <v>9</v>
      </c>
      <c r="E122" s="1" t="s">
        <v>9</v>
      </c>
      <c r="F122" s="8" t="e">
        <f>C122/$C$5*100</f>
        <v>#VALUE!</v>
      </c>
      <c r="G122" s="17"/>
      <c r="H122" s="12" t="s">
        <v>86</v>
      </c>
      <c r="I122" s="12"/>
      <c r="J122" s="12"/>
      <c r="K122" s="12"/>
      <c r="L122" s="13">
        <f>C116</f>
        <v>3517</v>
      </c>
      <c r="M122" s="13">
        <f>C7</f>
        <v>3655</v>
      </c>
      <c r="N122" s="14">
        <v>3.9237986920670949</v>
      </c>
      <c r="O122" s="14">
        <f t="shared" si="7"/>
        <v>33.82706549966337</v>
      </c>
      <c r="P122" s="14">
        <f t="shared" si="8"/>
        <v>35.461336955467161</v>
      </c>
    </row>
    <row r="123" spans="1:16" ht="15.75" customHeight="1" x14ac:dyDescent="0.2">
      <c r="A123" s="1"/>
      <c r="B123" s="1" t="s">
        <v>81</v>
      </c>
      <c r="C123" s="1" t="s">
        <v>10</v>
      </c>
      <c r="D123" s="1" t="s">
        <v>9</v>
      </c>
      <c r="E123" s="1">
        <f>B123/$B$5*100</f>
        <v>420.40011541790898</v>
      </c>
      <c r="F123" s="8">
        <f>C123/$C$5*100</f>
        <v>427.6220044629863</v>
      </c>
      <c r="G123" s="17"/>
      <c r="H123" s="22" t="s">
        <v>74</v>
      </c>
      <c r="I123" s="12" t="s">
        <v>7</v>
      </c>
      <c r="J123" s="12"/>
      <c r="K123" s="12"/>
      <c r="L123" s="13">
        <f>C117</f>
        <v>1893</v>
      </c>
      <c r="M123" s="13">
        <f>C8</f>
        <v>1606</v>
      </c>
      <c r="N123" s="14">
        <v>-15.161119915478068</v>
      </c>
      <c r="O123" s="14">
        <f t="shared" si="7"/>
        <v>18.207175146676928</v>
      </c>
      <c r="P123" s="14">
        <f t="shared" si="8"/>
        <v>15.581643543223054</v>
      </c>
    </row>
    <row r="124" spans="1:16" ht="16.5" customHeight="1" x14ac:dyDescent="0.2">
      <c r="A124" s="1" t="s">
        <v>35</v>
      </c>
      <c r="B124" s="1">
        <v>31</v>
      </c>
      <c r="C124" s="1">
        <v>34</v>
      </c>
      <c r="D124" s="1"/>
      <c r="E124" s="1"/>
      <c r="F124" s="8"/>
      <c r="G124" s="12" t="s">
        <v>87</v>
      </c>
      <c r="H124" s="12"/>
      <c r="I124" s="12" t="s">
        <v>27</v>
      </c>
      <c r="J124" s="12"/>
      <c r="K124" s="12"/>
      <c r="L124" s="13">
        <f t="shared" ref="L124:M130" si="9">B29</f>
        <v>308</v>
      </c>
      <c r="M124" s="13">
        <f t="shared" si="9"/>
        <v>286</v>
      </c>
      <c r="N124" s="14">
        <v>-7.1428571428571388</v>
      </c>
      <c r="O124" s="14">
        <f t="shared" ref="O124:O130" si="10">L124/$B$6*100</f>
        <v>6.5102515324455714</v>
      </c>
      <c r="P124" s="14">
        <f t="shared" ref="P124:P130" si="11">M124/$C$6*100</f>
        <v>6.2472695500218434</v>
      </c>
    </row>
    <row r="125" spans="1:16" ht="16.5" customHeight="1" x14ac:dyDescent="0.2">
      <c r="A125" s="1"/>
      <c r="B125" s="1"/>
      <c r="C125" s="1"/>
      <c r="D125" s="1"/>
      <c r="E125" s="1"/>
      <c r="F125" s="8"/>
      <c r="G125" s="12"/>
      <c r="H125" s="12"/>
      <c r="I125" s="12" t="s">
        <v>88</v>
      </c>
      <c r="J125" s="12"/>
      <c r="K125" s="12"/>
      <c r="L125" s="13">
        <f t="shared" si="9"/>
        <v>3190</v>
      </c>
      <c r="M125" s="13">
        <f t="shared" si="9"/>
        <v>3188</v>
      </c>
      <c r="N125" s="14">
        <v>-6.2695924764881283E-2</v>
      </c>
      <c r="O125" s="14">
        <f t="shared" si="10"/>
        <v>67.427605157471987</v>
      </c>
      <c r="P125" s="14">
        <f t="shared" si="11"/>
        <v>69.637396242900834</v>
      </c>
    </row>
    <row r="126" spans="1:16" ht="16.5" customHeight="1" x14ac:dyDescent="0.2">
      <c r="A126" s="1"/>
      <c r="B126" s="1"/>
      <c r="C126" s="1"/>
      <c r="D126" s="1"/>
      <c r="E126" s="1"/>
      <c r="F126" s="8"/>
      <c r="G126" s="12"/>
      <c r="H126" s="12"/>
      <c r="I126" s="12" t="s">
        <v>29</v>
      </c>
      <c r="J126" s="12"/>
      <c r="K126" s="12"/>
      <c r="L126" s="13">
        <f t="shared" si="9"/>
        <v>12</v>
      </c>
      <c r="M126" s="13">
        <f t="shared" si="9"/>
        <v>8</v>
      </c>
      <c r="N126" s="14">
        <v>-33.333333333333343</v>
      </c>
      <c r="O126" s="14">
        <f t="shared" si="10"/>
        <v>0.2536461636017755</v>
      </c>
      <c r="P126" s="14">
        <f t="shared" si="11"/>
        <v>0.17474879860200962</v>
      </c>
    </row>
    <row r="127" spans="1:16" ht="16.5" customHeight="1" x14ac:dyDescent="0.2">
      <c r="A127" s="1"/>
      <c r="B127" s="1"/>
      <c r="C127" s="1"/>
      <c r="D127" s="1"/>
      <c r="E127" s="1"/>
      <c r="F127" s="8"/>
      <c r="G127" s="12"/>
      <c r="H127" s="12"/>
      <c r="I127" s="12" t="s">
        <v>30</v>
      </c>
      <c r="J127" s="12"/>
      <c r="K127" s="12"/>
      <c r="L127" s="13">
        <f t="shared" si="9"/>
        <v>330</v>
      </c>
      <c r="M127" s="13">
        <f t="shared" si="9"/>
        <v>264</v>
      </c>
      <c r="N127" s="14">
        <v>-20</v>
      </c>
      <c r="O127" s="14">
        <f t="shared" si="10"/>
        <v>6.9752694990488262</v>
      </c>
      <c r="P127" s="14">
        <f t="shared" si="11"/>
        <v>5.7667103538663174</v>
      </c>
    </row>
    <row r="128" spans="1:16" ht="16.5" customHeight="1" x14ac:dyDescent="0.2">
      <c r="A128" s="1"/>
      <c r="B128" s="1"/>
      <c r="C128" s="1"/>
      <c r="D128" s="1"/>
      <c r="E128" s="1"/>
      <c r="F128" s="8"/>
      <c r="G128" s="12"/>
      <c r="H128" s="12"/>
      <c r="I128" s="12" t="s">
        <v>31</v>
      </c>
      <c r="J128" s="12"/>
      <c r="K128" s="12"/>
      <c r="L128" s="13">
        <f t="shared" si="9"/>
        <v>77</v>
      </c>
      <c r="M128" s="13">
        <f t="shared" si="9"/>
        <v>198</v>
      </c>
      <c r="N128" s="14">
        <v>157.14285714285717</v>
      </c>
      <c r="O128" s="14">
        <f t="shared" si="10"/>
        <v>1.6275628831113929</v>
      </c>
      <c r="P128" s="14">
        <f t="shared" si="11"/>
        <v>4.3250327653997385</v>
      </c>
    </row>
    <row r="129" spans="1:16" ht="16.5" customHeight="1" x14ac:dyDescent="0.2">
      <c r="A129" s="1"/>
      <c r="B129" s="1"/>
      <c r="C129" s="1"/>
      <c r="D129" s="1"/>
      <c r="E129" s="1"/>
      <c r="F129" s="8"/>
      <c r="G129" s="12"/>
      <c r="H129" s="12"/>
      <c r="I129" s="12" t="s">
        <v>89</v>
      </c>
      <c r="J129" s="12"/>
      <c r="K129" s="22" t="s">
        <v>32</v>
      </c>
      <c r="L129" s="13">
        <f t="shared" si="9"/>
        <v>1803</v>
      </c>
      <c r="M129" s="13">
        <f t="shared" si="9"/>
        <v>1591</v>
      </c>
      <c r="N129" s="14">
        <v>-11.758180809761512</v>
      </c>
      <c r="O129" s="14">
        <f t="shared" si="10"/>
        <v>38.110336081166771</v>
      </c>
      <c r="P129" s="14">
        <f t="shared" si="11"/>
        <v>34.753167321974658</v>
      </c>
    </row>
    <row r="130" spans="1:16" ht="16.5" customHeight="1" x14ac:dyDescent="0.2">
      <c r="A130" s="1"/>
      <c r="B130" s="1"/>
      <c r="C130" s="1"/>
      <c r="D130" s="1"/>
      <c r="E130" s="1"/>
      <c r="F130" s="8"/>
      <c r="G130" s="12"/>
      <c r="H130" s="12"/>
      <c r="I130" s="12"/>
      <c r="J130" s="12"/>
      <c r="K130" s="22" t="s">
        <v>33</v>
      </c>
      <c r="L130" s="13">
        <f t="shared" si="9"/>
        <v>76</v>
      </c>
      <c r="M130" s="13">
        <f t="shared" si="9"/>
        <v>30</v>
      </c>
      <c r="N130" s="14">
        <v>-60.526315789473685</v>
      </c>
      <c r="O130" s="14">
        <f t="shared" si="10"/>
        <v>1.6064257028112447</v>
      </c>
      <c r="P130" s="14">
        <f t="shared" si="11"/>
        <v>0.65530799475753598</v>
      </c>
    </row>
    <row r="131" spans="1:16" ht="16.5" customHeight="1" x14ac:dyDescent="0.2">
      <c r="A131" s="1"/>
      <c r="B131" s="1"/>
      <c r="C131" s="1"/>
      <c r="D131" s="1"/>
      <c r="E131" s="1"/>
      <c r="F131" s="8"/>
      <c r="G131" s="12" t="s">
        <v>90</v>
      </c>
      <c r="H131" s="12"/>
      <c r="I131" s="12"/>
      <c r="J131" s="12"/>
      <c r="K131" s="12"/>
      <c r="L131" s="13">
        <f t="shared" ref="L131:M141" si="12">B40</f>
        <v>43</v>
      </c>
      <c r="M131" s="13">
        <f t="shared" si="12"/>
        <v>48</v>
      </c>
      <c r="N131" s="14">
        <v>11.627906976744185</v>
      </c>
      <c r="O131" s="14">
        <f t="shared" ref="O131:O154" si="13">L131/$L$107*100</f>
        <v>0.41358084062710398</v>
      </c>
      <c r="P131" s="14">
        <f t="shared" ref="P131:P154" si="14">M131/$M$107*100</f>
        <v>0.46570292034539629</v>
      </c>
    </row>
    <row r="132" spans="1:16" ht="16.5" customHeight="1" x14ac:dyDescent="0.2">
      <c r="A132" s="1"/>
      <c r="B132" s="1"/>
      <c r="C132" s="1"/>
      <c r="D132" s="1"/>
      <c r="E132" s="1"/>
      <c r="F132" s="8"/>
      <c r="G132" s="12" t="s">
        <v>91</v>
      </c>
      <c r="H132" s="12"/>
      <c r="I132" s="12"/>
      <c r="J132" s="12"/>
      <c r="K132" s="12"/>
      <c r="L132" s="13">
        <f t="shared" si="12"/>
        <v>88</v>
      </c>
      <c r="M132" s="13">
        <f t="shared" si="12"/>
        <v>70</v>
      </c>
      <c r="N132" s="14">
        <v>-20.454545454545453</v>
      </c>
      <c r="O132" s="14">
        <f t="shared" si="13"/>
        <v>0.8463979994229105</v>
      </c>
      <c r="P132" s="14">
        <f t="shared" si="14"/>
        <v>0.6791500921703697</v>
      </c>
    </row>
    <row r="133" spans="1:16" ht="16.5" customHeight="1" x14ac:dyDescent="0.2">
      <c r="A133" s="1"/>
      <c r="B133" s="1"/>
      <c r="C133" s="1"/>
      <c r="D133" s="1"/>
      <c r="E133" s="1"/>
      <c r="F133" s="8"/>
      <c r="G133" s="12" t="s">
        <v>92</v>
      </c>
      <c r="H133" s="12"/>
      <c r="I133" s="12"/>
      <c r="J133" s="12"/>
      <c r="K133" s="12"/>
      <c r="L133" s="13">
        <f t="shared" si="12"/>
        <v>6</v>
      </c>
      <c r="M133" s="13">
        <f t="shared" si="12"/>
        <v>8</v>
      </c>
      <c r="N133" s="14">
        <v>33.333333333333314</v>
      </c>
      <c r="O133" s="14">
        <f t="shared" si="13"/>
        <v>5.7708954506107531E-2</v>
      </c>
      <c r="P133" s="14">
        <f t="shared" si="14"/>
        <v>7.761715339089939E-2</v>
      </c>
    </row>
    <row r="134" spans="1:16" ht="16.5" customHeight="1" x14ac:dyDescent="0.2">
      <c r="A134" s="1"/>
      <c r="B134" s="1"/>
      <c r="C134" s="1"/>
      <c r="D134" s="1"/>
      <c r="E134" s="1"/>
      <c r="F134" s="8"/>
      <c r="G134" s="12" t="s">
        <v>93</v>
      </c>
      <c r="H134" s="12"/>
      <c r="I134" s="12"/>
      <c r="J134" s="12"/>
      <c r="K134" s="12"/>
      <c r="L134" s="13">
        <f t="shared" si="12"/>
        <v>4</v>
      </c>
      <c r="M134" s="13">
        <f t="shared" si="12"/>
        <v>1</v>
      </c>
      <c r="N134" s="14">
        <v>-75</v>
      </c>
      <c r="O134" s="15">
        <f t="shared" si="13"/>
        <v>3.8472636337405018E-2</v>
      </c>
      <c r="P134" s="15">
        <f t="shared" si="14"/>
        <v>9.7021441738624238E-3</v>
      </c>
    </row>
    <row r="135" spans="1:16" ht="16.5" customHeight="1" x14ac:dyDescent="0.2">
      <c r="A135" s="1"/>
      <c r="B135" s="1"/>
      <c r="C135" s="1"/>
      <c r="D135" s="1"/>
      <c r="E135" s="1"/>
      <c r="F135" s="8"/>
      <c r="G135" s="12" t="s">
        <v>94</v>
      </c>
      <c r="H135" s="12"/>
      <c r="I135" s="12"/>
      <c r="J135" s="12"/>
      <c r="K135" s="12"/>
      <c r="L135" s="13">
        <f t="shared" si="12"/>
        <v>16</v>
      </c>
      <c r="M135" s="13">
        <f t="shared" si="12"/>
        <v>13</v>
      </c>
      <c r="N135" s="14">
        <v>-18.75</v>
      </c>
      <c r="O135" s="14">
        <f t="shared" si="13"/>
        <v>0.15389054534962007</v>
      </c>
      <c r="P135" s="14">
        <f t="shared" si="14"/>
        <v>0.12612787426021149</v>
      </c>
    </row>
    <row r="136" spans="1:16" ht="16.5" customHeight="1" x14ac:dyDescent="0.2">
      <c r="A136" s="1"/>
      <c r="B136" s="1"/>
      <c r="C136" s="1"/>
      <c r="D136" s="1"/>
      <c r="E136" s="1"/>
      <c r="F136" s="8"/>
      <c r="G136" s="12" t="s">
        <v>95</v>
      </c>
      <c r="H136" s="12"/>
      <c r="I136" s="12"/>
      <c r="J136" s="12"/>
      <c r="K136" s="12"/>
      <c r="L136" s="13">
        <f t="shared" si="12"/>
        <v>3908</v>
      </c>
      <c r="M136" s="13">
        <f t="shared" si="12"/>
        <v>4304</v>
      </c>
      <c r="N136" s="14">
        <v>10.133060388945751</v>
      </c>
      <c r="O136" s="14">
        <f t="shared" si="13"/>
        <v>37.587765701644706</v>
      </c>
      <c r="P136" s="14">
        <f t="shared" si="14"/>
        <v>41.758028524303867</v>
      </c>
    </row>
    <row r="137" spans="1:16" ht="16.5" customHeight="1" x14ac:dyDescent="0.2">
      <c r="A137" s="1"/>
      <c r="B137" s="1"/>
      <c r="C137" s="1"/>
      <c r="D137" s="1"/>
      <c r="E137" s="1"/>
      <c r="F137" s="8"/>
      <c r="G137" s="12" t="s">
        <v>96</v>
      </c>
      <c r="H137" s="12"/>
      <c r="I137" s="12"/>
      <c r="J137" s="12"/>
      <c r="K137" s="12"/>
      <c r="L137" s="13">
        <f t="shared" si="12"/>
        <v>273</v>
      </c>
      <c r="M137" s="13">
        <f t="shared" si="12"/>
        <v>301</v>
      </c>
      <c r="N137" s="14">
        <v>10.256410256410263</v>
      </c>
      <c r="O137" s="14">
        <f t="shared" si="13"/>
        <v>2.6257574300278925</v>
      </c>
      <c r="P137" s="14">
        <f t="shared" si="14"/>
        <v>2.9203453963325896</v>
      </c>
    </row>
    <row r="138" spans="1:16" ht="16.5" customHeight="1" x14ac:dyDescent="0.2">
      <c r="A138" s="1"/>
      <c r="B138" s="1"/>
      <c r="C138" s="1"/>
      <c r="D138" s="1"/>
      <c r="E138" s="1"/>
      <c r="F138" s="8"/>
      <c r="G138" s="12" t="s">
        <v>97</v>
      </c>
      <c r="H138" s="12"/>
      <c r="I138" s="12"/>
      <c r="J138" s="12"/>
      <c r="K138" s="12"/>
      <c r="L138" s="13">
        <f t="shared" si="12"/>
        <v>1504</v>
      </c>
      <c r="M138" s="13">
        <f t="shared" si="12"/>
        <v>1349</v>
      </c>
      <c r="N138" s="14">
        <v>-10.305851063829792</v>
      </c>
      <c r="O138" s="14">
        <f t="shared" si="13"/>
        <v>14.465711262864286</v>
      </c>
      <c r="P138" s="14">
        <f t="shared" si="14"/>
        <v>13.088192490540409</v>
      </c>
    </row>
    <row r="139" spans="1:16" ht="16.5" customHeight="1" x14ac:dyDescent="0.2">
      <c r="A139" s="1"/>
      <c r="B139" s="1"/>
      <c r="C139" s="1"/>
      <c r="D139" s="1"/>
      <c r="E139" s="1"/>
      <c r="F139" s="8"/>
      <c r="G139" s="12" t="s">
        <v>98</v>
      </c>
      <c r="H139" s="12"/>
      <c r="I139" s="12"/>
      <c r="J139" s="12"/>
      <c r="K139" s="12"/>
      <c r="L139" s="13">
        <f t="shared" si="12"/>
        <v>100</v>
      </c>
      <c r="M139" s="13">
        <f t="shared" si="12"/>
        <v>91</v>
      </c>
      <c r="N139" s="14">
        <v>-9</v>
      </c>
      <c r="O139" s="14">
        <f t="shared" si="13"/>
        <v>0.96181590843512543</v>
      </c>
      <c r="P139" s="14">
        <f t="shared" si="14"/>
        <v>0.8828951198214805</v>
      </c>
    </row>
    <row r="140" spans="1:16" ht="16.5" customHeight="1" x14ac:dyDescent="0.2">
      <c r="A140" s="1"/>
      <c r="B140" s="1"/>
      <c r="C140" s="1"/>
      <c r="D140" s="1"/>
      <c r="E140" s="1"/>
      <c r="F140" s="8"/>
      <c r="G140" s="12" t="s">
        <v>99</v>
      </c>
      <c r="H140" s="12"/>
      <c r="I140" s="12"/>
      <c r="J140" s="12"/>
      <c r="K140" s="12"/>
      <c r="L140" s="13">
        <f t="shared" si="12"/>
        <v>359</v>
      </c>
      <c r="M140" s="13">
        <f t="shared" si="12"/>
        <v>306</v>
      </c>
      <c r="N140" s="14">
        <v>-14.763231197771589</v>
      </c>
      <c r="O140" s="14">
        <f t="shared" si="13"/>
        <v>3.4529191112821005</v>
      </c>
      <c r="P140" s="14">
        <f t="shared" si="14"/>
        <v>2.9688561172019017</v>
      </c>
    </row>
    <row r="141" spans="1:16" ht="16.5" customHeight="1" x14ac:dyDescent="0.2">
      <c r="A141" s="1"/>
      <c r="B141" s="1"/>
      <c r="C141" s="1"/>
      <c r="D141" s="1"/>
      <c r="E141" s="1"/>
      <c r="F141" s="8"/>
      <c r="G141" s="12" t="s">
        <v>100</v>
      </c>
      <c r="H141" s="12"/>
      <c r="I141" s="12"/>
      <c r="J141" s="12"/>
      <c r="K141" s="12"/>
      <c r="L141" s="13">
        <f t="shared" si="12"/>
        <v>18</v>
      </c>
      <c r="M141" s="13">
        <f t="shared" si="12"/>
        <v>21</v>
      </c>
      <c r="N141" s="14">
        <v>16.666666666666671</v>
      </c>
      <c r="O141" s="14">
        <f t="shared" si="13"/>
        <v>0.1731268635183226</v>
      </c>
      <c r="P141" s="14">
        <f t="shared" si="14"/>
        <v>0.20374502765111088</v>
      </c>
    </row>
    <row r="142" spans="1:16" ht="16.5" customHeight="1" x14ac:dyDescent="0.2">
      <c r="A142" s="1"/>
      <c r="B142" s="1"/>
      <c r="C142" s="1"/>
      <c r="D142" s="1"/>
      <c r="E142" s="1"/>
      <c r="F142" s="8"/>
      <c r="G142" s="12" t="s">
        <v>101</v>
      </c>
      <c r="H142" s="12"/>
      <c r="I142" s="12"/>
      <c r="J142" s="12"/>
      <c r="K142" s="12"/>
      <c r="L142" s="13">
        <f>B89</f>
        <v>0</v>
      </c>
      <c r="M142" s="13">
        <f>C89</f>
        <v>0</v>
      </c>
      <c r="N142" s="14" t="s">
        <v>25</v>
      </c>
      <c r="O142" s="14">
        <f t="shared" si="13"/>
        <v>0</v>
      </c>
      <c r="P142" s="14">
        <f t="shared" si="14"/>
        <v>0</v>
      </c>
    </row>
    <row r="143" spans="1:16" ht="16.5" customHeight="1" x14ac:dyDescent="0.2">
      <c r="A143" s="1"/>
      <c r="B143" s="1"/>
      <c r="C143" s="1"/>
      <c r="D143" s="1"/>
      <c r="E143" s="1"/>
      <c r="F143" s="8"/>
      <c r="G143" s="12" t="s">
        <v>102</v>
      </c>
      <c r="H143" s="12"/>
      <c r="I143" s="12"/>
      <c r="J143" s="12"/>
      <c r="K143" s="12"/>
      <c r="L143" s="13">
        <f t="shared" ref="L143:M154" si="15">B51</f>
        <v>0</v>
      </c>
      <c r="M143" s="13">
        <f t="shared" si="15"/>
        <v>0</v>
      </c>
      <c r="N143" s="14" t="s">
        <v>25</v>
      </c>
      <c r="O143" s="14">
        <f t="shared" si="13"/>
        <v>0</v>
      </c>
      <c r="P143" s="14">
        <f t="shared" si="14"/>
        <v>0</v>
      </c>
    </row>
    <row r="144" spans="1:16" ht="16.5" customHeight="1" x14ac:dyDescent="0.2">
      <c r="A144" s="1"/>
      <c r="B144" s="1"/>
      <c r="C144" s="1"/>
      <c r="D144" s="1"/>
      <c r="E144" s="1"/>
      <c r="F144" s="8"/>
      <c r="G144" s="12" t="s">
        <v>103</v>
      </c>
      <c r="H144" s="12"/>
      <c r="I144" s="12"/>
      <c r="J144" s="12"/>
      <c r="K144" s="12"/>
      <c r="L144" s="13">
        <f t="shared" si="15"/>
        <v>0</v>
      </c>
      <c r="M144" s="13">
        <f t="shared" si="15"/>
        <v>0</v>
      </c>
      <c r="N144" s="14" t="s">
        <v>25</v>
      </c>
      <c r="O144" s="14">
        <f t="shared" si="13"/>
        <v>0</v>
      </c>
      <c r="P144" s="14">
        <f t="shared" si="14"/>
        <v>0</v>
      </c>
    </row>
    <row r="145" spans="1:16" ht="16.5" customHeight="1" x14ac:dyDescent="0.2">
      <c r="A145" s="1"/>
      <c r="B145" s="1"/>
      <c r="C145" s="1"/>
      <c r="D145" s="1"/>
      <c r="E145" s="1"/>
      <c r="F145" s="8"/>
      <c r="G145" s="12" t="s">
        <v>104</v>
      </c>
      <c r="H145" s="12"/>
      <c r="I145" s="12"/>
      <c r="J145" s="12"/>
      <c r="K145" s="12"/>
      <c r="L145" s="13">
        <f t="shared" si="15"/>
        <v>18</v>
      </c>
      <c r="M145" s="13">
        <f t="shared" si="15"/>
        <v>16</v>
      </c>
      <c r="N145" s="14">
        <v>-11.111111111111114</v>
      </c>
      <c r="O145" s="14">
        <f t="shared" si="13"/>
        <v>0.1731268635183226</v>
      </c>
      <c r="P145" s="14">
        <f t="shared" si="14"/>
        <v>0.15523430678179878</v>
      </c>
    </row>
    <row r="146" spans="1:16" ht="42" customHeight="1" x14ac:dyDescent="0.2">
      <c r="A146" s="1"/>
      <c r="B146" s="1"/>
      <c r="C146" s="1"/>
      <c r="D146" s="1"/>
      <c r="E146" s="1"/>
      <c r="F146" s="8"/>
      <c r="G146" s="12" t="s">
        <v>105</v>
      </c>
      <c r="H146" s="12"/>
      <c r="I146" s="12"/>
      <c r="J146" s="12"/>
      <c r="K146" s="12"/>
      <c r="L146" s="13">
        <f t="shared" si="15"/>
        <v>21</v>
      </c>
      <c r="M146" s="13">
        <f t="shared" si="15"/>
        <v>19</v>
      </c>
      <c r="N146" s="14">
        <v>-9.5238095238095184</v>
      </c>
      <c r="O146" s="14">
        <f t="shared" si="13"/>
        <v>0.20198134077137633</v>
      </c>
      <c r="P146" s="14">
        <f t="shared" si="14"/>
        <v>0.18434073930338604</v>
      </c>
    </row>
    <row r="147" spans="1:16" ht="29.25" customHeight="1" x14ac:dyDescent="0.2">
      <c r="A147" s="1"/>
      <c r="B147" s="1"/>
      <c r="C147" s="1"/>
      <c r="D147" s="1"/>
      <c r="E147" s="1"/>
      <c r="F147" s="8"/>
      <c r="G147" s="12" t="s">
        <v>106</v>
      </c>
      <c r="H147" s="12"/>
      <c r="I147" s="12"/>
      <c r="J147" s="12"/>
      <c r="K147" s="12"/>
      <c r="L147" s="13">
        <f t="shared" si="15"/>
        <v>231</v>
      </c>
      <c r="M147" s="13">
        <f t="shared" si="15"/>
        <v>195</v>
      </c>
      <c r="N147" s="14">
        <v>-15.584415584415595</v>
      </c>
      <c r="O147" s="14">
        <f t="shared" si="13"/>
        <v>2.2217947484851401</v>
      </c>
      <c r="P147" s="14">
        <f t="shared" si="14"/>
        <v>1.8919181139031727</v>
      </c>
    </row>
    <row r="148" spans="1:16" ht="16.5" customHeight="1" x14ac:dyDescent="0.2">
      <c r="A148" s="1"/>
      <c r="B148" s="1"/>
      <c r="C148" s="1"/>
      <c r="D148" s="1"/>
      <c r="E148" s="1"/>
      <c r="F148" s="8"/>
      <c r="G148" s="12" t="s">
        <v>107</v>
      </c>
      <c r="H148" s="12"/>
      <c r="I148" s="12"/>
      <c r="J148" s="12"/>
      <c r="K148" s="12"/>
      <c r="L148" s="13">
        <f t="shared" si="15"/>
        <v>80</v>
      </c>
      <c r="M148" s="13">
        <f t="shared" si="15"/>
        <v>61</v>
      </c>
      <c r="N148" s="14">
        <v>-23.75</v>
      </c>
      <c r="O148" s="14">
        <f t="shared" si="13"/>
        <v>0.76945272674810039</v>
      </c>
      <c r="P148" s="14">
        <f t="shared" si="14"/>
        <v>0.59183079460560784</v>
      </c>
    </row>
    <row r="149" spans="1:16" ht="16.5" customHeight="1" x14ac:dyDescent="0.2">
      <c r="A149" s="1"/>
      <c r="B149" s="1"/>
      <c r="C149" s="1"/>
      <c r="D149" s="1"/>
      <c r="E149" s="1"/>
      <c r="F149" s="8"/>
      <c r="G149" s="12" t="s">
        <v>53</v>
      </c>
      <c r="H149" s="12"/>
      <c r="I149" s="12"/>
      <c r="J149" s="12"/>
      <c r="K149" s="12"/>
      <c r="L149" s="13">
        <f t="shared" si="15"/>
        <v>41</v>
      </c>
      <c r="M149" s="13">
        <f t="shared" si="15"/>
        <v>35</v>
      </c>
      <c r="N149" s="14">
        <v>-14.634146341463421</v>
      </c>
      <c r="O149" s="14">
        <f t="shared" si="13"/>
        <v>0.39434452245840146</v>
      </c>
      <c r="P149" s="14">
        <f t="shared" si="14"/>
        <v>0.33957504608518485</v>
      </c>
    </row>
    <row r="150" spans="1:16" ht="16.5" customHeight="1" x14ac:dyDescent="0.2">
      <c r="A150" s="1"/>
      <c r="B150" s="1"/>
      <c r="C150" s="1"/>
      <c r="D150" s="1"/>
      <c r="E150" s="1"/>
      <c r="F150" s="8"/>
      <c r="G150" s="12" t="s">
        <v>74</v>
      </c>
      <c r="H150" s="12" t="s">
        <v>74</v>
      </c>
      <c r="I150" s="12" t="s">
        <v>108</v>
      </c>
      <c r="J150" s="12" t="s">
        <v>53</v>
      </c>
      <c r="K150" s="12" t="s">
        <v>53</v>
      </c>
      <c r="L150" s="13">
        <f t="shared" si="15"/>
        <v>16</v>
      </c>
      <c r="M150" s="13">
        <f t="shared" si="15"/>
        <v>14</v>
      </c>
      <c r="N150" s="14">
        <v>-12.5</v>
      </c>
      <c r="O150" s="14">
        <f t="shared" si="13"/>
        <v>0.15389054534962007</v>
      </c>
      <c r="P150" s="14">
        <f t="shared" si="14"/>
        <v>0.13583001843407394</v>
      </c>
    </row>
    <row r="151" spans="1:16" ht="16.5" customHeight="1" x14ac:dyDescent="0.2">
      <c r="A151" s="1"/>
      <c r="B151" s="1"/>
      <c r="C151" s="1"/>
      <c r="D151" s="1"/>
      <c r="E151" s="1"/>
      <c r="F151" s="8"/>
      <c r="G151" s="12" t="s">
        <v>109</v>
      </c>
      <c r="H151" s="12" t="s">
        <v>74</v>
      </c>
      <c r="I151" s="12" t="s">
        <v>109</v>
      </c>
      <c r="J151" s="12" t="s">
        <v>108</v>
      </c>
      <c r="K151" s="12" t="s">
        <v>108</v>
      </c>
      <c r="L151" s="13">
        <f t="shared" si="15"/>
        <v>14</v>
      </c>
      <c r="M151" s="13">
        <f t="shared" si="15"/>
        <v>17</v>
      </c>
      <c r="N151" s="14">
        <v>21.428571428571416</v>
      </c>
      <c r="O151" s="14">
        <f t="shared" si="13"/>
        <v>0.13465422718091757</v>
      </c>
      <c r="P151" s="14">
        <f t="shared" si="14"/>
        <v>0.1649364509556612</v>
      </c>
    </row>
    <row r="152" spans="1:16" ht="16.5" customHeight="1" x14ac:dyDescent="0.2">
      <c r="A152" s="1"/>
      <c r="B152" s="1"/>
      <c r="C152" s="1"/>
      <c r="D152" s="1"/>
      <c r="E152" s="1"/>
      <c r="F152" s="8"/>
      <c r="G152" s="12" t="s">
        <v>110</v>
      </c>
      <c r="H152" s="12"/>
      <c r="I152" s="12" t="s">
        <v>110</v>
      </c>
      <c r="J152" s="12" t="s">
        <v>109</v>
      </c>
      <c r="K152" s="12" t="s">
        <v>109</v>
      </c>
      <c r="L152" s="13">
        <f t="shared" si="15"/>
        <v>1</v>
      </c>
      <c r="M152" s="13">
        <f t="shared" si="15"/>
        <v>4</v>
      </c>
      <c r="N152" s="14">
        <v>300</v>
      </c>
      <c r="O152" s="15">
        <f t="shared" si="13"/>
        <v>9.6181590843512545E-3</v>
      </c>
      <c r="P152" s="15">
        <f t="shared" si="14"/>
        <v>3.8808576695449695E-2</v>
      </c>
    </row>
    <row r="153" spans="1:16" ht="16.5" customHeight="1" x14ac:dyDescent="0.2">
      <c r="A153" s="1"/>
      <c r="B153" s="1"/>
      <c r="C153" s="1"/>
      <c r="D153" s="1"/>
      <c r="E153" s="1"/>
      <c r="F153" s="8"/>
      <c r="G153" s="12" t="s">
        <v>111</v>
      </c>
      <c r="H153" s="12"/>
      <c r="I153" s="12" t="s">
        <v>111</v>
      </c>
      <c r="J153" s="12"/>
      <c r="K153" s="12"/>
      <c r="L153" s="13">
        <f t="shared" si="15"/>
        <v>10</v>
      </c>
      <c r="M153" s="13">
        <f t="shared" si="15"/>
        <v>0</v>
      </c>
      <c r="N153" s="14">
        <v>-100</v>
      </c>
      <c r="O153" s="14">
        <f t="shared" si="13"/>
        <v>9.6181590843512549E-2</v>
      </c>
      <c r="P153" s="14">
        <f t="shared" si="14"/>
        <v>0</v>
      </c>
    </row>
    <row r="154" spans="1:16" ht="16.5" customHeight="1" x14ac:dyDescent="0.2">
      <c r="A154" s="1"/>
      <c r="B154" s="1"/>
      <c r="C154" s="1"/>
      <c r="D154" s="1"/>
      <c r="E154" s="1"/>
      <c r="F154" s="8"/>
      <c r="G154" s="12" t="s">
        <v>112</v>
      </c>
      <c r="H154" s="12"/>
      <c r="I154" s="12"/>
      <c r="J154" s="12"/>
      <c r="K154" s="12"/>
      <c r="L154" s="13">
        <f t="shared" si="15"/>
        <v>12</v>
      </c>
      <c r="M154" s="13">
        <f t="shared" si="15"/>
        <v>15</v>
      </c>
      <c r="N154" s="14">
        <v>25</v>
      </c>
      <c r="O154" s="14">
        <f t="shared" si="13"/>
        <v>0.11541790901221506</v>
      </c>
      <c r="P154" s="14">
        <f t="shared" si="14"/>
        <v>0.14553216260793636</v>
      </c>
    </row>
    <row r="155" spans="1:16" ht="16.5" customHeight="1" x14ac:dyDescent="0.2">
      <c r="A155" s="1"/>
      <c r="B155" s="1"/>
      <c r="C155" s="1"/>
      <c r="D155" s="1"/>
      <c r="E155" s="1"/>
      <c r="F155" s="1"/>
      <c r="G155" s="24" t="s">
        <v>113</v>
      </c>
      <c r="H155" s="24"/>
      <c r="I155" s="24"/>
      <c r="J155" s="24"/>
      <c r="K155" s="24"/>
      <c r="L155" s="24"/>
      <c r="M155" s="24"/>
      <c r="N155" s="24"/>
      <c r="O155" s="24"/>
      <c r="P155" s="24"/>
    </row>
    <row r="156" spans="1:16" ht="16.5" customHeight="1" x14ac:dyDescent="0.2">
      <c r="A156" s="1"/>
      <c r="B156" s="1"/>
      <c r="C156" s="1"/>
      <c r="D156" s="1"/>
      <c r="E156" s="1"/>
      <c r="F156" s="8"/>
      <c r="G156" s="12" t="s">
        <v>114</v>
      </c>
      <c r="H156" s="12"/>
      <c r="I156" s="12"/>
      <c r="J156" s="9" t="s">
        <v>115</v>
      </c>
      <c r="K156" s="9"/>
      <c r="L156" s="13">
        <f t="shared" ref="L156:M158" si="16">B68</f>
        <v>3353</v>
      </c>
      <c r="M156" s="13">
        <f t="shared" si="16"/>
        <v>3669</v>
      </c>
      <c r="N156" s="14">
        <v>9.4243960632269648</v>
      </c>
      <c r="O156" s="14">
        <f t="shared" ref="O156:P158" si="17">L156/(L156+B100)*100</f>
        <v>41.476991588322612</v>
      </c>
      <c r="P156" s="14">
        <f t="shared" si="17"/>
        <v>44.488905056384134</v>
      </c>
    </row>
    <row r="157" spans="1:16" ht="16.5" customHeight="1" x14ac:dyDescent="0.2">
      <c r="A157" s="1"/>
      <c r="B157" s="1"/>
      <c r="C157" s="1"/>
      <c r="D157" s="1"/>
      <c r="E157" s="1"/>
      <c r="F157" s="8"/>
      <c r="G157" s="12"/>
      <c r="H157" s="12"/>
      <c r="I157" s="12"/>
      <c r="J157" s="12" t="s">
        <v>116</v>
      </c>
      <c r="K157" s="25" t="s">
        <v>12</v>
      </c>
      <c r="L157" s="13">
        <f t="shared" si="16"/>
        <v>75</v>
      </c>
      <c r="M157" s="13">
        <f t="shared" si="16"/>
        <v>70</v>
      </c>
      <c r="N157" s="14">
        <v>-6.6666666666666714</v>
      </c>
      <c r="O157" s="14">
        <f t="shared" si="17"/>
        <v>24.590163934426229</v>
      </c>
      <c r="P157" s="14">
        <f t="shared" si="17"/>
        <v>25.454545454545453</v>
      </c>
    </row>
    <row r="158" spans="1:16" ht="16.5" customHeight="1" x14ac:dyDescent="0.2">
      <c r="A158" s="1"/>
      <c r="B158" s="1"/>
      <c r="C158" s="1"/>
      <c r="D158" s="1"/>
      <c r="E158" s="1"/>
      <c r="F158" s="8"/>
      <c r="G158" s="12"/>
      <c r="H158" s="12"/>
      <c r="I158" s="12"/>
      <c r="J158" s="12"/>
      <c r="K158" s="25" t="s">
        <v>13</v>
      </c>
      <c r="L158" s="13">
        <f t="shared" si="16"/>
        <v>769</v>
      </c>
      <c r="M158" s="13">
        <f t="shared" si="16"/>
        <v>925</v>
      </c>
      <c r="N158" s="14">
        <v>20.286085825747733</v>
      </c>
      <c r="O158" s="14">
        <f t="shared" si="17"/>
        <v>57.559880239520957</v>
      </c>
      <c r="P158" s="14">
        <f t="shared" si="17"/>
        <v>55.455635491606714</v>
      </c>
    </row>
    <row r="159" spans="1:16" ht="16.5" customHeight="1" x14ac:dyDescent="0.2">
      <c r="A159" s="1"/>
      <c r="B159" s="1"/>
      <c r="C159" s="1"/>
      <c r="D159" s="1"/>
      <c r="E159" s="1"/>
      <c r="F159" s="8"/>
      <c r="G159" s="12"/>
      <c r="H159" s="12"/>
      <c r="I159" s="12"/>
      <c r="J159" s="12"/>
      <c r="K159" s="25" t="s">
        <v>117</v>
      </c>
      <c r="L159" s="13">
        <f>C121</f>
        <v>0</v>
      </c>
      <c r="M159" s="13">
        <f>C75</f>
        <v>2</v>
      </c>
      <c r="N159" s="14" t="s">
        <v>25</v>
      </c>
      <c r="O159" s="14">
        <f>L159/(L159+C124)*100</f>
        <v>0</v>
      </c>
      <c r="P159" s="14">
        <f>M159/(M159+C108)*100</f>
        <v>4.6511627906976747</v>
      </c>
    </row>
    <row r="160" spans="1:16" ht="16.5" customHeight="1" x14ac:dyDescent="0.2">
      <c r="A160" s="26"/>
      <c r="B160" s="26"/>
      <c r="C160" s="26"/>
      <c r="D160" s="26"/>
      <c r="E160" s="26"/>
      <c r="F160" s="26"/>
      <c r="G160" s="27"/>
      <c r="H160" s="27"/>
      <c r="I160" s="27"/>
      <c r="J160" s="27"/>
      <c r="K160" s="28"/>
      <c r="L160" s="29"/>
      <c r="M160" s="29"/>
      <c r="N160" s="30"/>
      <c r="O160" s="30"/>
      <c r="P160" s="30"/>
    </row>
    <row r="161" spans="1:16" ht="16.5" customHeight="1" x14ac:dyDescent="0.2">
      <c r="A161" s="26"/>
      <c r="B161" s="26"/>
      <c r="C161" s="26"/>
      <c r="D161" s="26"/>
      <c r="E161" s="26"/>
      <c r="F161" s="26"/>
      <c r="G161" s="31"/>
      <c r="H161" s="31"/>
      <c r="I161" s="31"/>
      <c r="J161" s="31"/>
      <c r="K161" s="32"/>
      <c r="L161" s="33"/>
      <c r="M161" s="33"/>
      <c r="N161" s="34"/>
      <c r="O161" s="34"/>
      <c r="P161" s="34"/>
    </row>
    <row r="162" spans="1:16" ht="14.25" customHeight="1" x14ac:dyDescent="0.2">
      <c r="A162" s="26"/>
      <c r="B162" s="26"/>
      <c r="C162" s="26"/>
      <c r="D162" s="26"/>
      <c r="E162" s="26"/>
      <c r="F162" s="26"/>
      <c r="G162" s="32"/>
      <c r="H162" s="32"/>
      <c r="I162" s="32"/>
      <c r="J162" s="32"/>
      <c r="K162" s="32"/>
      <c r="L162" s="32"/>
      <c r="M162" s="32"/>
      <c r="N162" s="32"/>
      <c r="O162" s="32"/>
      <c r="P162" s="32"/>
    </row>
    <row r="163" spans="1:16" ht="14.25" customHeight="1" x14ac:dyDescent="0.2">
      <c r="A163" s="26"/>
      <c r="B163" s="26"/>
      <c r="C163" s="26"/>
      <c r="D163" s="26"/>
      <c r="E163" s="26"/>
      <c r="F163" s="26"/>
      <c r="G163" s="35" t="s">
        <v>118</v>
      </c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1:16" ht="14.25" customHeight="1" x14ac:dyDescent="0.2">
      <c r="A164" s="26"/>
      <c r="B164" s="26"/>
      <c r="C164" s="26"/>
      <c r="D164" s="26"/>
      <c r="E164" s="26"/>
      <c r="F164" s="26"/>
      <c r="G164" s="35" t="s">
        <v>119</v>
      </c>
      <c r="H164" s="35"/>
      <c r="I164" s="35"/>
      <c r="J164" s="35"/>
      <c r="K164" s="35"/>
      <c r="L164" s="35"/>
      <c r="M164" s="35"/>
      <c r="N164" s="35"/>
      <c r="O164" s="35"/>
      <c r="P164" s="35"/>
    </row>
  </sheetData>
  <mergeCells count="64">
    <mergeCell ref="G163:P163"/>
    <mergeCell ref="G164:P164"/>
    <mergeCell ref="G154:K154"/>
    <mergeCell ref="G155:P155"/>
    <mergeCell ref="G156:I159"/>
    <mergeCell ref="J156:K156"/>
    <mergeCell ref="J157:J159"/>
    <mergeCell ref="G149:K149"/>
    <mergeCell ref="G150:H153"/>
    <mergeCell ref="I150:K150"/>
    <mergeCell ref="I151:K151"/>
    <mergeCell ref="I152:K152"/>
    <mergeCell ref="I153:K153"/>
    <mergeCell ref="G143:K143"/>
    <mergeCell ref="G144:K144"/>
    <mergeCell ref="G145:K145"/>
    <mergeCell ref="G146:K146"/>
    <mergeCell ref="G147:K147"/>
    <mergeCell ref="G148:K148"/>
    <mergeCell ref="G137:K137"/>
    <mergeCell ref="G138:K138"/>
    <mergeCell ref="G139:K139"/>
    <mergeCell ref="G140:K140"/>
    <mergeCell ref="G141:K141"/>
    <mergeCell ref="G142:K142"/>
    <mergeCell ref="G131:K131"/>
    <mergeCell ref="G132:K132"/>
    <mergeCell ref="G133:K133"/>
    <mergeCell ref="G134:K134"/>
    <mergeCell ref="G135:K135"/>
    <mergeCell ref="G136:K136"/>
    <mergeCell ref="I123:K123"/>
    <mergeCell ref="G124:H130"/>
    <mergeCell ref="I124:K124"/>
    <mergeCell ref="I125:K125"/>
    <mergeCell ref="I126:K126"/>
    <mergeCell ref="I127:K127"/>
    <mergeCell ref="I128:K128"/>
    <mergeCell ref="I129:J130"/>
    <mergeCell ref="H116:K116"/>
    <mergeCell ref="H117:J118"/>
    <mergeCell ref="H119:K119"/>
    <mergeCell ref="H120:K120"/>
    <mergeCell ref="H121:K121"/>
    <mergeCell ref="H122:K122"/>
    <mergeCell ref="G107:K107"/>
    <mergeCell ref="G108:G123"/>
    <mergeCell ref="H108:K108"/>
    <mergeCell ref="H109:K109"/>
    <mergeCell ref="H110:K110"/>
    <mergeCell ref="H111:K111"/>
    <mergeCell ref="H112:K112"/>
    <mergeCell ref="H113:K113"/>
    <mergeCell ref="H114:K114"/>
    <mergeCell ref="H115:K115"/>
    <mergeCell ref="G99:P99"/>
    <mergeCell ref="G101:P101"/>
    <mergeCell ref="G102:P102"/>
    <mergeCell ref="G103:P103"/>
    <mergeCell ref="G105:K106"/>
    <mergeCell ref="L105:L106"/>
    <mergeCell ref="M105:M106"/>
    <mergeCell ref="N105:N106"/>
    <mergeCell ref="O105:P105"/>
  </mergeCells>
  <pageMargins left="0.39" right="0.2" top="0.39" bottom="0.39" header="0.39" footer="0.3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Карелия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Антонен Анастасия Андреевна</dc:creator>
  <cp:lastModifiedBy>Антонен Анастасия Андреевна</cp:lastModifiedBy>
  <dcterms:created xsi:type="dcterms:W3CDTF">2021-10-20T13:43:25Z</dcterms:created>
  <dcterms:modified xsi:type="dcterms:W3CDTF">2021-10-20T13:52:18Z</dcterms:modified>
</cp:coreProperties>
</file>