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3_СПРАВКИ об анализе преступности и надзорной деятельности\ЕЖЕМЕСЯЧНАЯ аналитика\За 2018 год\05\"/>
    </mc:Choice>
  </mc:AlternateContent>
  <bookViews>
    <workbookView xWindow="0" yWindow="0" windowWidth="28770" windowHeight="12360"/>
  </bookViews>
  <sheets>
    <sheet name="Кировская область" sheetId="1" r:id="rId1"/>
  </sheets>
  <definedNames>
    <definedName name="_xlnm.Print_Area" localSheetId="0">'Кировская область'!$G$97:$P$150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6" i="1" l="1"/>
  <c r="P115" i="1"/>
  <c r="N123" i="1"/>
  <c r="N122" i="1"/>
  <c r="N105" i="1" l="1"/>
  <c r="N115" i="1" l="1"/>
  <c r="N116" i="1"/>
  <c r="N111" i="1"/>
  <c r="N106" i="1"/>
  <c r="N107" i="1"/>
  <c r="O144" i="1" l="1"/>
  <c r="O143" i="1"/>
  <c r="O142" i="1"/>
  <c r="O141" i="1"/>
  <c r="P144" i="1"/>
  <c r="P142" i="1"/>
  <c r="P141" i="1"/>
  <c r="O138" i="1"/>
  <c r="O137" i="1"/>
  <c r="P137" i="1"/>
  <c r="P138" i="1"/>
  <c r="O135" i="1"/>
  <c r="O134" i="1"/>
  <c r="O133" i="1"/>
  <c r="O132" i="1"/>
  <c r="O131" i="1"/>
  <c r="O130" i="1"/>
  <c r="O129" i="1"/>
  <c r="O128" i="1"/>
  <c r="O127" i="1"/>
  <c r="O115" i="1"/>
  <c r="O113" i="1"/>
  <c r="O112" i="1"/>
  <c r="O111" i="1"/>
  <c r="O110" i="1"/>
  <c r="O109" i="1"/>
  <c r="O108" i="1"/>
  <c r="O107" i="1"/>
  <c r="O106" i="1"/>
  <c r="P135" i="1"/>
  <c r="P134" i="1"/>
  <c r="P133" i="1"/>
  <c r="P132" i="1"/>
  <c r="P131" i="1"/>
  <c r="P130" i="1"/>
  <c r="P129" i="1"/>
  <c r="P128" i="1"/>
  <c r="P127" i="1"/>
  <c r="P116" i="1"/>
  <c r="P114" i="1"/>
  <c r="P113" i="1"/>
  <c r="P112" i="1"/>
  <c r="P111" i="1"/>
  <c r="P110" i="1"/>
  <c r="P109" i="1"/>
  <c r="P108" i="1"/>
  <c r="P107" i="1"/>
  <c r="L140" i="1"/>
  <c r="O140" i="1" s="1"/>
  <c r="N144" i="1"/>
  <c r="N142" i="1"/>
  <c r="N141" i="1"/>
  <c r="N138" i="1"/>
  <c r="N137" i="1"/>
  <c r="N135" i="1"/>
  <c r="N134" i="1"/>
  <c r="N133" i="1"/>
  <c r="N132" i="1"/>
  <c r="N131" i="1"/>
  <c r="N130" i="1"/>
  <c r="N128" i="1"/>
  <c r="N127" i="1"/>
  <c r="N126" i="1"/>
  <c r="N125" i="1"/>
  <c r="N124" i="1"/>
  <c r="N121" i="1"/>
  <c r="N120" i="1"/>
  <c r="N119" i="1"/>
  <c r="N118" i="1"/>
  <c r="N117" i="1"/>
  <c r="N114" i="1"/>
  <c r="N113" i="1"/>
  <c r="N112" i="1"/>
  <c r="N110" i="1"/>
  <c r="N109" i="1"/>
  <c r="N108" i="1"/>
  <c r="N148" i="1"/>
  <c r="N147" i="1"/>
  <c r="N146" i="1"/>
  <c r="M140" i="1"/>
  <c r="P106" i="1"/>
  <c r="N140" i="1" l="1"/>
  <c r="P140" i="1"/>
  <c r="F101" i="1"/>
  <c r="E101" i="1"/>
  <c r="F100" i="1"/>
  <c r="E100" i="1"/>
  <c r="F75" i="1"/>
  <c r="E75" i="1"/>
  <c r="F70" i="1"/>
  <c r="E70" i="1"/>
  <c r="F69" i="1"/>
  <c r="E69" i="1"/>
  <c r="F68" i="1"/>
  <c r="E68" i="1"/>
  <c r="F64" i="1"/>
  <c r="E64" i="1"/>
  <c r="F63" i="1"/>
  <c r="E63" i="1"/>
  <c r="F62" i="1"/>
  <c r="E62" i="1"/>
  <c r="F61" i="1"/>
  <c r="E61" i="1"/>
  <c r="F60" i="1"/>
  <c r="E60" i="1"/>
  <c r="E56" i="1"/>
  <c r="F52" i="1"/>
  <c r="E52" i="1"/>
  <c r="E51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</calcChain>
</file>

<file path=xl/sharedStrings.xml><?xml version="1.0" encoding="utf-8"?>
<sst xmlns="http://schemas.openxmlformats.org/spreadsheetml/2006/main" count="195" uniqueCount="82">
  <si>
    <t>Кировская область</t>
  </si>
  <si>
    <t>2015</t>
  </si>
  <si>
    <t>2016</t>
  </si>
  <si>
    <t>январь - июнь</t>
  </si>
  <si>
    <t>Всего зарегистрировано преступлений</t>
  </si>
  <si>
    <t>Всего расследовано преступлений</t>
  </si>
  <si>
    <t>июн 2015</t>
  </si>
  <si>
    <t>июн 2016</t>
  </si>
  <si>
    <t>особо тяжкие</t>
  </si>
  <si>
    <t>тяжкие</t>
  </si>
  <si>
    <t>средней тяжести</t>
  </si>
  <si>
    <t>небольшой тяжести</t>
  </si>
  <si>
    <t>экономической направленности</t>
  </si>
  <si>
    <t>экологические</t>
  </si>
  <si>
    <t>террористического характера</t>
  </si>
  <si>
    <t>экстремистской направленности</t>
  </si>
  <si>
    <t>наркотиков</t>
  </si>
  <si>
    <t>оружия</t>
  </si>
  <si>
    <t>совершенные с использованием огнестрельного, газового оружия, боеприпасов, взрывчатых веществ и взрывных устройств</t>
  </si>
  <si>
    <t>несовершеннолетними или при их соучастии</t>
  </si>
  <si>
    <t>лицами, 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</si>
  <si>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</si>
  <si>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</si>
  <si>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</si>
  <si>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</si>
  <si>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</si>
  <si>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</si>
  <si>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</si>
  <si>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</si>
  <si>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</si>
  <si>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</si>
  <si>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</si>
  <si>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</si>
  <si>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</si>
  <si>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</si>
  <si>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</si>
  <si>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</si>
  <si>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—</t>
  </si>
  <si>
    <t>захват заложника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</si>
  <si>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</si>
  <si>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</si>
  <si>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</si>
  <si>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</si>
  <si>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повлекшее по неосторожности смерть человека либо двух или более лиц ч. ч. 3 - 6 ст. 264 УК РФ</t>
  </si>
  <si>
    <t>Глава 30 УК РФ</t>
  </si>
  <si>
    <t>взяточничество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</si>
  <si>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</si>
  <si>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</si>
  <si>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</si>
  <si>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</si>
  <si>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гр.5 + гр.6</t>
  </si>
  <si>
    <t>всего</t>
  </si>
  <si>
    <t>особо тяжких</t>
  </si>
  <si>
    <t>тяжких</t>
  </si>
  <si>
    <t>гр.4 + гр.5</t>
  </si>
  <si>
    <t>убийств с покушениями</t>
  </si>
  <si>
    <t>количество предварительно расследованных преступлений</t>
  </si>
  <si>
    <t>Всего</t>
  </si>
  <si>
    <t xml:space="preserve">количество предварительно расследованных преступлений в отчетный </t>
  </si>
  <si>
    <t>убийство и покушение на убийство ст.ст. 30, 105, 106, 107 УК РФ</t>
  </si>
  <si>
    <t>повлекшее по неосторожности смерть человека</t>
  </si>
  <si>
    <t>коррупционной направленности</t>
  </si>
  <si>
    <t>С В Е Д Е Н И Я</t>
  </si>
  <si>
    <t>в общественных местах</t>
  </si>
  <si>
    <t>о количестве зарегистрированных преступлений</t>
  </si>
  <si>
    <t>на улицах, площадях, в парках, скверах</t>
  </si>
  <si>
    <t>+/-, %</t>
  </si>
  <si>
    <t>удельный вес</t>
  </si>
  <si>
    <t>в том числе</t>
  </si>
  <si>
    <t>связанных с незаконным оборотом</t>
  </si>
  <si>
    <t>совершенных в общественных местах</t>
  </si>
  <si>
    <t>из числа расследованных преступлений совершены</t>
  </si>
  <si>
    <t>в состоянии опьянения</t>
  </si>
  <si>
    <t>Количество преступлений, оставшихся нераскрытыми</t>
  </si>
  <si>
    <t>из них</t>
  </si>
  <si>
    <t>% раскрытых</t>
  </si>
  <si>
    <t>нарушение правил дорожного движения,  повлекшее по неосторожности смерть человека  (ч. ч. 3 - 6 ст. 264 УК РФ)</t>
  </si>
  <si>
    <t>дача взятки (291, 291.2 УК РФ)</t>
  </si>
  <si>
    <t>убийство и покушение на убийство (ст.ст. 105 - 107 УК РФ)</t>
  </si>
  <si>
    <t>за январь - май 2018 года</t>
  </si>
  <si>
    <t>5 мес. 2017 г.</t>
  </si>
  <si>
    <t>5 мес.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</si>
</sst>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protection locked="0"/>
    </xf>
  </cellStyleXfs>
  <cellXfs count="45">
    <xf numFmtId="0" fontId="0" fillId="0" borderId="0" xfId="0">
      <protection locked="0"/>
    </xf>
    <xf numFmtId="0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1" fillId="0" borderId="2" xfId="0" applyNumberFormat="1" applyFont="1" applyFill="1" applyBorder="1" applyAlignment="1" applyProtection="1">
      <alignment vertical="top"/>
      <protection locked="0"/>
    </xf>
    <xf numFmtId="0" fontId="7" fillId="0" borderId="5" xfId="0" applyNumberFormat="1" applyFont="1" applyFill="1" applyBorder="1" applyAlignment="1" applyProtection="1">
      <alignment vertical="top"/>
      <protection locked="0"/>
    </xf>
    <xf numFmtId="165" fontId="0" fillId="0" borderId="0" xfId="0" applyNumberFormat="1"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wrapText="1"/>
      <protection locked="0"/>
    </xf>
    <xf numFmtId="3" fontId="2" fillId="2" borderId="3" xfId="0" applyNumberFormat="1" applyFont="1" applyFill="1" applyBorder="1" applyAlignment="1" applyProtection="1">
      <alignment horizontal="right" wrapText="1"/>
      <protection locked="0"/>
    </xf>
    <xf numFmtId="164" fontId="2" fillId="0" borderId="3" xfId="0" applyNumberFormat="1" applyFont="1" applyFill="1" applyBorder="1" applyAlignment="1" applyProtection="1">
      <alignment horizontal="right" wrapText="1"/>
      <protection locked="0"/>
    </xf>
    <xf numFmtId="4" fontId="9" fillId="0" borderId="3" xfId="0" applyNumberFormat="1" applyFont="1" applyFill="1" applyBorder="1" applyAlignment="1" applyProtection="1">
      <alignment horizontal="right" wrapText="1"/>
      <protection locked="0"/>
    </xf>
    <xf numFmtId="4" fontId="2" fillId="2" borderId="3" xfId="0" applyNumberFormat="1" applyFont="1" applyFill="1" applyBorder="1" applyAlignment="1" applyProtection="1">
      <alignment horizontal="right" wrapText="1"/>
      <protection locked="0"/>
    </xf>
    <xf numFmtId="164" fontId="9" fillId="0" borderId="3" xfId="0" applyNumberFormat="1" applyFont="1" applyFill="1" applyBorder="1" applyAlignment="1" applyProtection="1">
      <alignment horizontal="right" wrapText="1"/>
      <protection locked="0"/>
    </xf>
    <xf numFmtId="164" fontId="2" fillId="2" borderId="3" xfId="0" applyNumberFormat="1" applyFont="1" applyFill="1" applyBorder="1" applyAlignment="1" applyProtection="1">
      <alignment horizontal="right" wrapText="1"/>
      <protection locked="0"/>
    </xf>
    <xf numFmtId="3" fontId="10" fillId="3" borderId="3" xfId="0" applyNumberFormat="1" applyFont="1" applyFill="1" applyBorder="1" applyAlignment="1" applyProtection="1">
      <alignment horizontal="right" wrapText="1"/>
      <protection locked="0"/>
    </xf>
    <xf numFmtId="3" fontId="11" fillId="2" borderId="3" xfId="0" applyNumberFormat="1" applyFont="1" applyFill="1" applyBorder="1" applyAlignment="1" applyProtection="1">
      <alignment horizontal="right" wrapText="1"/>
      <protection locked="0"/>
    </xf>
    <xf numFmtId="164" fontId="11" fillId="3" borderId="3" xfId="0" applyNumberFormat="1" applyFont="1" applyFill="1" applyBorder="1" applyAlignment="1" applyProtection="1">
      <alignment horizontal="right" wrapText="1"/>
      <protection locked="0"/>
    </xf>
    <xf numFmtId="3" fontId="9" fillId="3" borderId="3" xfId="0" applyNumberFormat="1" applyFont="1" applyFill="1" applyBorder="1" applyAlignment="1" applyProtection="1">
      <alignment horizontal="right" wrapText="1"/>
      <protection locked="0"/>
    </xf>
    <xf numFmtId="0" fontId="2" fillId="0" borderId="3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0" applyNumberFormat="1" applyFont="1" applyFill="1" applyBorder="1" applyAlignment="1" applyProtection="1">
      <alignment horizontal="right" wrapText="1"/>
      <protection locked="0"/>
    </xf>
    <xf numFmtId="3" fontId="13" fillId="3" borderId="3" xfId="0" applyNumberFormat="1" applyFont="1" applyFill="1" applyBorder="1" applyAlignment="1" applyProtection="1">
      <alignment horizontal="right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 applyProtection="1">
      <alignment horizontal="right" wrapText="1"/>
      <protection locked="0"/>
    </xf>
    <xf numFmtId="164" fontId="9" fillId="3" borderId="3" xfId="0" applyNumberFormat="1" applyFont="1" applyFill="1" applyBorder="1" applyAlignment="1" applyProtection="1">
      <alignment horizontal="right" wrapText="1"/>
      <protection locked="0"/>
    </xf>
    <xf numFmtId="4" fontId="9" fillId="3" borderId="3" xfId="0" applyNumberFormat="1" applyFont="1" applyFill="1" applyBorder="1" applyAlignment="1" applyProtection="1">
      <alignment horizontal="right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vertical="top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vertical="top"/>
      <protection locked="0"/>
    </xf>
    <xf numFmtId="0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3"/>
  <sheetViews>
    <sheetView tabSelected="1" view="pageBreakPreview" topLeftCell="G97" zoomScale="160" zoomScaleNormal="100" zoomScaleSheetLayoutView="160" workbookViewId="0">
      <selection activeCell="M146" sqref="M146"/>
    </sheetView>
  </sheetViews>
  <sheetFormatPr defaultColWidth="10.140625" defaultRowHeight="14.45" customHeight="1" x14ac:dyDescent="0.2"/>
  <cols>
    <col min="1" max="6" width="0" hidden="1" customWidth="1"/>
    <col min="7" max="7" width="3" customWidth="1"/>
    <col min="8" max="8" width="11.5703125" customWidth="1"/>
    <col min="9" max="9" width="6.5703125" customWidth="1"/>
    <col min="10" max="10" width="7.140625" customWidth="1"/>
    <col min="11" max="11" width="36.28515625" customWidth="1"/>
    <col min="12" max="12" width="9.140625" customWidth="1"/>
    <col min="13" max="13" width="8.7109375" customWidth="1"/>
    <col min="14" max="14" width="7.85546875" customWidth="1"/>
    <col min="15" max="15" width="8.5703125" customWidth="1"/>
    <col min="16" max="16" width="8.7109375" customWidth="1"/>
  </cols>
  <sheetData>
    <row r="1" spans="1:16" ht="14.45" hidden="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45" hidden="1" customHeight="1" x14ac:dyDescent="0.2">
      <c r="A2" s="1"/>
      <c r="B2" s="2" t="s">
        <v>0</v>
      </c>
      <c r="C2" s="2" t="s">
        <v>0</v>
      </c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45" hidden="1" customHeight="1" x14ac:dyDescent="0.2">
      <c r="A3" s="1"/>
      <c r="B3" s="2" t="s">
        <v>1</v>
      </c>
      <c r="C3" s="2" t="s">
        <v>2</v>
      </c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45" hidden="1" customHeight="1" x14ac:dyDescent="0.2">
      <c r="A4" s="1"/>
      <c r="B4" s="2" t="s">
        <v>3</v>
      </c>
      <c r="C4" s="2" t="s">
        <v>3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45" hidden="1" customHeight="1" x14ac:dyDescent="0.2">
      <c r="A5" s="2" t="s">
        <v>4</v>
      </c>
      <c r="B5" s="1">
        <v>11991</v>
      </c>
      <c r="C5" s="1">
        <v>12152</v>
      </c>
      <c r="D5" s="1">
        <v>1.3426736719206076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45" hidden="1" customHeight="1" x14ac:dyDescent="0.2">
      <c r="A6" s="2" t="s">
        <v>5</v>
      </c>
      <c r="B6" s="1">
        <v>7188</v>
      </c>
      <c r="C6" s="1">
        <v>7289</v>
      </c>
      <c r="D6" s="1">
        <v>1.4051196438508669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5" hidden="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45" hidden="1" customHeight="1" x14ac:dyDescent="0.2">
      <c r="A8" s="1"/>
      <c r="B8" s="2" t="s">
        <v>0</v>
      </c>
      <c r="C8" s="2" t="s">
        <v>0</v>
      </c>
      <c r="D8" s="2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45" hidden="1" customHeight="1" x14ac:dyDescent="0.2">
      <c r="A9" s="1"/>
      <c r="B9" s="2" t="s">
        <v>6</v>
      </c>
      <c r="C9" s="2" t="s">
        <v>7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45" hidden="1" customHeight="1" x14ac:dyDescent="0.2">
      <c r="A10" s="2" t="s">
        <v>8</v>
      </c>
      <c r="B10" s="1">
        <v>702</v>
      </c>
      <c r="C10" s="1">
        <v>454</v>
      </c>
      <c r="D10" s="1">
        <v>-35.327635327635335</v>
      </c>
      <c r="E10" s="1">
        <f t="shared" ref="E10:E20" si="0">B10/$B$5*100</f>
        <v>5.8543907930948214</v>
      </c>
      <c r="F10" s="1">
        <f t="shared" ref="F10:F20" si="1">C10/$C$5*100</f>
        <v>3.736010533245556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45" hidden="1" customHeight="1" x14ac:dyDescent="0.2">
      <c r="A11" s="2" t="s">
        <v>9</v>
      </c>
      <c r="B11" s="1">
        <v>2116</v>
      </c>
      <c r="C11" s="1">
        <v>1861</v>
      </c>
      <c r="D11" s="1">
        <v>-12.051039697542535</v>
      </c>
      <c r="E11" s="1">
        <f t="shared" si="0"/>
        <v>17.646568259527978</v>
      </c>
      <c r="F11" s="1">
        <f t="shared" si="1"/>
        <v>15.314351547070441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45" hidden="1" customHeight="1" x14ac:dyDescent="0.2">
      <c r="A12" s="2" t="s">
        <v>10</v>
      </c>
      <c r="B12" s="1">
        <v>2994</v>
      </c>
      <c r="C12" s="1">
        <v>3488</v>
      </c>
      <c r="D12" s="1">
        <v>16.499665998664</v>
      </c>
      <c r="E12" s="1">
        <f t="shared" si="0"/>
        <v>24.96872654490868</v>
      </c>
      <c r="F12" s="1">
        <f t="shared" si="1"/>
        <v>28.703094140882158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45" hidden="1" customHeight="1" x14ac:dyDescent="0.2">
      <c r="A13" s="2" t="s">
        <v>11</v>
      </c>
      <c r="B13" s="1">
        <v>6179</v>
      </c>
      <c r="C13" s="1">
        <v>6349</v>
      </c>
      <c r="D13" s="1">
        <v>2.7512542482602385</v>
      </c>
      <c r="E13" s="1">
        <f t="shared" si="0"/>
        <v>51.530314402468512</v>
      </c>
      <c r="F13" s="1">
        <f t="shared" si="1"/>
        <v>52.246543778801843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45" hidden="1" customHeight="1" x14ac:dyDescent="0.2">
      <c r="A14" s="2" t="s">
        <v>12</v>
      </c>
      <c r="B14" s="1">
        <v>661</v>
      </c>
      <c r="C14" s="1">
        <v>608</v>
      </c>
      <c r="D14" s="1">
        <v>-8.0181543116490133</v>
      </c>
      <c r="E14" s="1">
        <f t="shared" si="0"/>
        <v>5.5124676840964062</v>
      </c>
      <c r="F14" s="1">
        <f t="shared" si="1"/>
        <v>5.0032916392363393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45" hidden="1" customHeight="1" x14ac:dyDescent="0.2">
      <c r="A15" s="2" t="s">
        <v>13</v>
      </c>
      <c r="B15" s="1">
        <v>171</v>
      </c>
      <c r="C15" s="1">
        <v>145</v>
      </c>
      <c r="D15" s="1">
        <v>-15.204678362573105</v>
      </c>
      <c r="E15" s="1">
        <f t="shared" si="0"/>
        <v>1.4260695521641231</v>
      </c>
      <c r="F15" s="1">
        <f t="shared" si="1"/>
        <v>1.1932192231731402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45" hidden="1" customHeight="1" x14ac:dyDescent="0.2">
      <c r="A16" s="2" t="s">
        <v>14</v>
      </c>
      <c r="B16" s="1">
        <v>3</v>
      </c>
      <c r="C16" s="1">
        <v>6</v>
      </c>
      <c r="D16" s="1">
        <v>100</v>
      </c>
      <c r="E16" s="1">
        <f t="shared" si="0"/>
        <v>2.501876407305479E-2</v>
      </c>
      <c r="F16" s="1">
        <f t="shared" si="1"/>
        <v>4.9374588545095459E-2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45" hidden="1" customHeight="1" x14ac:dyDescent="0.2">
      <c r="A17" s="2" t="s">
        <v>15</v>
      </c>
      <c r="B17" s="1">
        <v>27</v>
      </c>
      <c r="C17" s="1">
        <v>30</v>
      </c>
      <c r="D17" s="1">
        <v>11.111111111111114</v>
      </c>
      <c r="E17" s="1">
        <f t="shared" si="0"/>
        <v>0.22516887665749311</v>
      </c>
      <c r="F17" s="1">
        <f t="shared" si="1"/>
        <v>0.2468729427254773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45" hidden="1" customHeight="1" x14ac:dyDescent="0.2">
      <c r="A18" s="2" t="s">
        <v>16</v>
      </c>
      <c r="B18" s="1">
        <v>1281</v>
      </c>
      <c r="C18" s="1">
        <v>752</v>
      </c>
      <c r="D18" s="1">
        <v>-41.295862607338016</v>
      </c>
      <c r="E18" s="1">
        <f t="shared" si="0"/>
        <v>10.683012259194395</v>
      </c>
      <c r="F18" s="1">
        <f t="shared" si="1"/>
        <v>6.1882817643186305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5" hidden="1" customHeight="1" x14ac:dyDescent="0.2">
      <c r="A19" s="2" t="s">
        <v>17</v>
      </c>
      <c r="B19" s="1">
        <v>117</v>
      </c>
      <c r="C19" s="1">
        <v>127</v>
      </c>
      <c r="D19" s="1">
        <v>8.5470085470085451</v>
      </c>
      <c r="E19" s="1">
        <f t="shared" si="0"/>
        <v>0.97573179884913686</v>
      </c>
      <c r="F19" s="1">
        <f t="shared" si="1"/>
        <v>1.0450954575378539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45" hidden="1" customHeight="1" x14ac:dyDescent="0.2">
      <c r="A20" s="2" t="s">
        <v>18</v>
      </c>
      <c r="B20" s="1">
        <v>24</v>
      </c>
      <c r="C20" s="1">
        <v>19</v>
      </c>
      <c r="D20" s="1">
        <v>-20.833333333333343</v>
      </c>
      <c r="E20" s="1">
        <f t="shared" si="0"/>
        <v>0.20015011258443832</v>
      </c>
      <c r="F20" s="1">
        <f t="shared" si="1"/>
        <v>0.1563528637261356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45" hidden="1" customHeight="1" x14ac:dyDescent="0.2">
      <c r="A21" s="2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45" hidden="1" customHeight="1" x14ac:dyDescent="0.2">
      <c r="A22" s="1"/>
      <c r="B22" s="2" t="s">
        <v>0</v>
      </c>
      <c r="C22" s="2" t="s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45" hidden="1" customHeight="1" x14ac:dyDescent="0.2">
      <c r="A23" s="1"/>
      <c r="B23" s="2" t="s">
        <v>6</v>
      </c>
      <c r="C23" s="2" t="s">
        <v>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45" hidden="1" customHeight="1" x14ac:dyDescent="0.2">
      <c r="A24" s="2" t="s">
        <v>19</v>
      </c>
      <c r="B24" s="1">
        <v>260</v>
      </c>
      <c r="C24" s="1">
        <v>254</v>
      </c>
      <c r="D24" s="1">
        <v>-2.3076923076923066</v>
      </c>
      <c r="E24" s="1">
        <f t="shared" ref="E24:F30" si="2">B24/B$6*100</f>
        <v>3.6171396772398445</v>
      </c>
      <c r="F24" s="1">
        <f t="shared" si="2"/>
        <v>3.4847029770887641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45" hidden="1" customHeight="1" x14ac:dyDescent="0.2">
      <c r="A25" s="2" t="s">
        <v>20</v>
      </c>
      <c r="B25" s="1">
        <v>4480</v>
      </c>
      <c r="C25" s="1">
        <v>4682</v>
      </c>
      <c r="D25" s="1">
        <v>4.5089285714285694</v>
      </c>
      <c r="E25" s="1">
        <f t="shared" si="2"/>
        <v>62.326099053978858</v>
      </c>
      <c r="F25" s="1">
        <f t="shared" si="2"/>
        <v>64.233776924132258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45" hidden="1" customHeight="1" x14ac:dyDescent="0.2">
      <c r="A26" s="2" t="s">
        <v>21</v>
      </c>
      <c r="B26" s="1">
        <v>57</v>
      </c>
      <c r="C26" s="1">
        <v>41</v>
      </c>
      <c r="D26" s="1">
        <v>-28.070175438596493</v>
      </c>
      <c r="E26" s="1">
        <f t="shared" si="2"/>
        <v>0.79298831385642732</v>
      </c>
      <c r="F26" s="1">
        <f t="shared" si="2"/>
        <v>0.56249142543558783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45" hidden="1" customHeight="1" x14ac:dyDescent="0.2">
      <c r="A27" s="2" t="s">
        <v>22</v>
      </c>
      <c r="B27" s="1">
        <v>315</v>
      </c>
      <c r="C27" s="1">
        <v>361</v>
      </c>
      <c r="D27" s="1">
        <v>14.603174603174594</v>
      </c>
      <c r="E27" s="1">
        <f t="shared" si="2"/>
        <v>4.382303839732888</v>
      </c>
      <c r="F27" s="1">
        <f t="shared" si="2"/>
        <v>4.9526684044450544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45" hidden="1" customHeight="1" x14ac:dyDescent="0.2">
      <c r="A28" s="2" t="s">
        <v>23</v>
      </c>
      <c r="B28" s="1">
        <v>24</v>
      </c>
      <c r="C28" s="1">
        <v>16</v>
      </c>
      <c r="D28" s="1">
        <v>-33.333333333333343</v>
      </c>
      <c r="E28" s="1">
        <f t="shared" si="2"/>
        <v>0.333889816360601</v>
      </c>
      <c r="F28" s="1">
        <f t="shared" si="2"/>
        <v>0.21950884895047332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45" hidden="1" customHeight="1" x14ac:dyDescent="0.2">
      <c r="A29" s="2" t="s">
        <v>24</v>
      </c>
      <c r="B29" s="1">
        <v>3515</v>
      </c>
      <c r="C29" s="1">
        <v>3772</v>
      </c>
      <c r="D29" s="1">
        <v>7.3115220483641679</v>
      </c>
      <c r="E29" s="1">
        <f t="shared" si="2"/>
        <v>48.90094602114636</v>
      </c>
      <c r="F29" s="1">
        <f t="shared" si="2"/>
        <v>51.749211140074081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45" hidden="1" customHeight="1" x14ac:dyDescent="0.2">
      <c r="A30" s="2" t="s">
        <v>25</v>
      </c>
      <c r="B30" s="1">
        <v>175</v>
      </c>
      <c r="C30" s="1">
        <v>96</v>
      </c>
      <c r="D30" s="1">
        <v>-45.142857142857139</v>
      </c>
      <c r="E30" s="1">
        <f t="shared" si="2"/>
        <v>2.4346132442960489</v>
      </c>
      <c r="F30" s="1">
        <f t="shared" si="2"/>
        <v>1.31705309370284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45" hidden="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45" hidden="1" customHeight="1" x14ac:dyDescent="0.2">
      <c r="A32" s="1"/>
      <c r="B32" s="2" t="s">
        <v>0</v>
      </c>
      <c r="C32" s="2" t="s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45" hidden="1" customHeight="1" x14ac:dyDescent="0.2">
      <c r="A33" s="1"/>
      <c r="B33" s="2" t="s">
        <v>6</v>
      </c>
      <c r="C33" s="2" t="s">
        <v>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45" hidden="1" customHeight="1" x14ac:dyDescent="0.2">
      <c r="A34" s="2" t="s">
        <v>26</v>
      </c>
      <c r="B34" s="1">
        <v>43</v>
      </c>
      <c r="C34" s="1">
        <v>61</v>
      </c>
      <c r="D34" s="1">
        <v>41.860465116279073</v>
      </c>
      <c r="E34" s="1">
        <f t="shared" ref="E34:F47" si="3">B34/B$5*100</f>
        <v>0.35860228504711866</v>
      </c>
      <c r="F34" s="1">
        <f t="shared" si="3"/>
        <v>0.50197498354180381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45" hidden="1" customHeight="1" x14ac:dyDescent="0.2">
      <c r="A35" s="2" t="s">
        <v>27</v>
      </c>
      <c r="B35" s="1">
        <v>114</v>
      </c>
      <c r="C35" s="1">
        <v>116</v>
      </c>
      <c r="D35" s="1">
        <v>1.7543859649122879</v>
      </c>
      <c r="E35" s="1">
        <f t="shared" si="3"/>
        <v>0.95071303477608204</v>
      </c>
      <c r="F35" s="1">
        <f t="shared" si="3"/>
        <v>0.95457537853851226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45" hidden="1" customHeight="1" x14ac:dyDescent="0.2">
      <c r="A36" s="2" t="s">
        <v>28</v>
      </c>
      <c r="B36" s="1">
        <v>27</v>
      </c>
      <c r="C36" s="1">
        <v>26</v>
      </c>
      <c r="D36" s="1">
        <v>-3.7037037037037095</v>
      </c>
      <c r="E36" s="1">
        <f t="shared" si="3"/>
        <v>0.22516887665749311</v>
      </c>
      <c r="F36" s="1">
        <f t="shared" si="3"/>
        <v>0.21395655036208031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45" hidden="1" customHeight="1" x14ac:dyDescent="0.2">
      <c r="A37" s="2" t="s">
        <v>29</v>
      </c>
      <c r="B37" s="1">
        <v>2</v>
      </c>
      <c r="C37" s="1">
        <v>1</v>
      </c>
      <c r="D37" s="1">
        <v>-50</v>
      </c>
      <c r="E37" s="1">
        <f t="shared" si="3"/>
        <v>1.6679176048703195E-2</v>
      </c>
      <c r="F37" s="1">
        <f t="shared" si="3"/>
        <v>8.229098090849242E-3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45" hidden="1" customHeight="1" x14ac:dyDescent="0.2">
      <c r="A38" s="2" t="s">
        <v>30</v>
      </c>
      <c r="B38" s="1">
        <v>16</v>
      </c>
      <c r="C38" s="1">
        <v>13</v>
      </c>
      <c r="D38" s="1">
        <v>-18.75</v>
      </c>
      <c r="E38" s="1">
        <f t="shared" si="3"/>
        <v>0.13343340838962556</v>
      </c>
      <c r="F38" s="1">
        <f t="shared" si="3"/>
        <v>0.10697827518104015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45" hidden="1" customHeight="1" x14ac:dyDescent="0.2">
      <c r="A39" s="2" t="s">
        <v>31</v>
      </c>
      <c r="B39" s="1">
        <v>3807</v>
      </c>
      <c r="C39" s="1">
        <v>4089</v>
      </c>
      <c r="D39" s="1">
        <v>7.407407407407419</v>
      </c>
      <c r="E39" s="1">
        <f t="shared" si="3"/>
        <v>31.748811608706529</v>
      </c>
      <c r="F39" s="1">
        <f t="shared" si="3"/>
        <v>33.648782093482552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45" hidden="1" customHeight="1" x14ac:dyDescent="0.2">
      <c r="A40" s="2" t="s">
        <v>32</v>
      </c>
      <c r="B40" s="1">
        <v>1031</v>
      </c>
      <c r="C40" s="1">
        <v>1404</v>
      </c>
      <c r="D40" s="1">
        <v>36.17846750727449</v>
      </c>
      <c r="E40" s="1">
        <f t="shared" si="3"/>
        <v>8.5981152531064957</v>
      </c>
      <c r="F40" s="1">
        <f t="shared" si="3"/>
        <v>11.553653719552337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45" hidden="1" customHeight="1" x14ac:dyDescent="0.2">
      <c r="A41" s="2" t="s">
        <v>33</v>
      </c>
      <c r="B41" s="1">
        <v>203</v>
      </c>
      <c r="C41" s="1">
        <v>193</v>
      </c>
      <c r="D41" s="1">
        <v>-4.926108374384242</v>
      </c>
      <c r="E41" s="1">
        <f t="shared" si="3"/>
        <v>1.6929363689433743</v>
      </c>
      <c r="F41" s="1">
        <f t="shared" si="3"/>
        <v>1.5882159315339039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45" hidden="1" customHeight="1" x14ac:dyDescent="0.2">
      <c r="A42" s="2" t="s">
        <v>34</v>
      </c>
      <c r="B42" s="1">
        <v>311</v>
      </c>
      <c r="C42" s="1">
        <v>284</v>
      </c>
      <c r="D42" s="1">
        <v>-8.6816720257234721</v>
      </c>
      <c r="E42" s="1">
        <f t="shared" si="3"/>
        <v>2.5936118755733468</v>
      </c>
      <c r="F42" s="1">
        <f t="shared" si="3"/>
        <v>2.3370638578011849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45" hidden="1" customHeight="1" x14ac:dyDescent="0.2">
      <c r="A43" s="2" t="s">
        <v>35</v>
      </c>
      <c r="B43" s="1">
        <v>41</v>
      </c>
      <c r="C43" s="1">
        <v>47</v>
      </c>
      <c r="D43" s="1">
        <v>14.634146341463406</v>
      </c>
      <c r="E43" s="1">
        <f t="shared" si="3"/>
        <v>0.34192310899841549</v>
      </c>
      <c r="F43" s="1">
        <f t="shared" si="3"/>
        <v>0.38676761026991441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4.45" hidden="1" customHeight="1" x14ac:dyDescent="0.2">
      <c r="A44" s="2" t="s">
        <v>36</v>
      </c>
      <c r="B44" s="1">
        <v>0</v>
      </c>
      <c r="C44" s="1">
        <v>1</v>
      </c>
      <c r="D44" s="1" t="s">
        <v>37</v>
      </c>
      <c r="E44" s="1">
        <f t="shared" si="3"/>
        <v>0</v>
      </c>
      <c r="F44" s="1">
        <f t="shared" si="3"/>
        <v>8.229098090849242E-3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45" hidden="1" customHeight="1" x14ac:dyDescent="0.2">
      <c r="A45" s="2" t="s">
        <v>38</v>
      </c>
      <c r="B45" s="1">
        <v>0</v>
      </c>
      <c r="C45" s="1">
        <v>0</v>
      </c>
      <c r="D45" s="1" t="s">
        <v>37</v>
      </c>
      <c r="E45" s="1">
        <f t="shared" si="3"/>
        <v>0</v>
      </c>
      <c r="F45" s="1">
        <f t="shared" si="3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45" hidden="1" customHeight="1" x14ac:dyDescent="0.2">
      <c r="A46" s="2" t="s">
        <v>39</v>
      </c>
      <c r="B46" s="1">
        <v>0</v>
      </c>
      <c r="C46" s="1">
        <v>0</v>
      </c>
      <c r="D46" s="1" t="s">
        <v>37</v>
      </c>
      <c r="E46" s="1">
        <f t="shared" si="3"/>
        <v>0</v>
      </c>
      <c r="F46" s="1">
        <f t="shared" si="3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45" hidden="1" customHeight="1" x14ac:dyDescent="0.2">
      <c r="A47" s="2" t="s">
        <v>40</v>
      </c>
      <c r="B47" s="1">
        <v>47</v>
      </c>
      <c r="C47" s="1">
        <v>61</v>
      </c>
      <c r="D47" s="1">
        <v>29.787234042553195</v>
      </c>
      <c r="E47" s="1">
        <f t="shared" si="3"/>
        <v>0.39196063714452506</v>
      </c>
      <c r="F47" s="1">
        <f t="shared" si="3"/>
        <v>0.50197498354180381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4.45" hidden="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45" hidden="1" customHeight="1" x14ac:dyDescent="0.2">
      <c r="A49" s="1"/>
      <c r="B49" s="2" t="s">
        <v>0</v>
      </c>
      <c r="C49" s="2" t="s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45" hidden="1" customHeight="1" x14ac:dyDescent="0.2">
      <c r="A50" s="1"/>
      <c r="B50" s="2" t="s">
        <v>6</v>
      </c>
      <c r="C50" s="2" t="s">
        <v>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45" hidden="1" customHeight="1" x14ac:dyDescent="0.2">
      <c r="A51" s="2" t="s">
        <v>41</v>
      </c>
      <c r="B51" s="1">
        <v>3</v>
      </c>
      <c r="C51" s="1">
        <v>8</v>
      </c>
      <c r="D51" s="1" t="s">
        <v>42</v>
      </c>
      <c r="E51" s="1">
        <f>B51/B$5*100</f>
        <v>2.501876407305479E-2</v>
      </c>
      <c r="F51" s="1" t="s">
        <v>42</v>
      </c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45" hidden="1" customHeight="1" x14ac:dyDescent="0.2">
      <c r="A52" s="2" t="s">
        <v>43</v>
      </c>
      <c r="B52" s="1">
        <v>38</v>
      </c>
      <c r="C52" s="1">
        <v>25</v>
      </c>
      <c r="D52" s="1">
        <v>-34.210526315789465</v>
      </c>
      <c r="E52" s="1">
        <f>B52/B$5*100</f>
        <v>0.31690434492536068</v>
      </c>
      <c r="F52" s="1">
        <f>C91/C$5*100</f>
        <v>0.2057274522712311</v>
      </c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4.45" hidden="1" customHeight="1" x14ac:dyDescent="0.2">
      <c r="A53" s="2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4.45" hidden="1" customHeight="1" x14ac:dyDescent="0.2">
      <c r="A54" s="1"/>
      <c r="B54" s="2" t="s">
        <v>0</v>
      </c>
      <c r="C54" s="2" t="s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45" hidden="1" customHeight="1" x14ac:dyDescent="0.2">
      <c r="A55" s="1"/>
      <c r="B55" s="2" t="s">
        <v>6</v>
      </c>
      <c r="C55" s="2" t="s">
        <v>7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4.45" hidden="1" customHeight="1" x14ac:dyDescent="0.2">
      <c r="A56" s="2" t="s">
        <v>44</v>
      </c>
      <c r="B56" s="1">
        <v>147</v>
      </c>
      <c r="C56" s="1">
        <v>136</v>
      </c>
      <c r="D56" s="1">
        <v>-7.4829931972789154</v>
      </c>
      <c r="E56" s="1">
        <f>B56/B$5*100</f>
        <v>1.2259194395796849</v>
      </c>
      <c r="F56" s="1">
        <v>1.1191573403554971</v>
      </c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45" hidden="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45" hidden="1" customHeight="1" x14ac:dyDescent="0.2">
      <c r="A58" s="1"/>
      <c r="B58" s="2" t="s">
        <v>0</v>
      </c>
      <c r="C58" s="2" t="s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45" hidden="1" customHeight="1" x14ac:dyDescent="0.2">
      <c r="A59" s="1"/>
      <c r="B59" s="2" t="s">
        <v>6</v>
      </c>
      <c r="C59" s="2" t="s">
        <v>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45" hidden="1" customHeight="1" x14ac:dyDescent="0.2">
      <c r="A60" s="2" t="s">
        <v>45</v>
      </c>
      <c r="B60" s="1">
        <v>127</v>
      </c>
      <c r="C60" s="1">
        <v>104</v>
      </c>
      <c r="D60" s="1">
        <v>-18.110236220472444</v>
      </c>
      <c r="E60" s="1">
        <f t="shared" ref="E60:F64" si="4">B60/B$5*100</f>
        <v>1.0591276790926527</v>
      </c>
      <c r="F60" s="1">
        <f t="shared" si="4"/>
        <v>0.85582620144832122</v>
      </c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45" hidden="1" customHeight="1" x14ac:dyDescent="0.2">
      <c r="A61" s="2" t="s">
        <v>46</v>
      </c>
      <c r="B61" s="1">
        <v>18</v>
      </c>
      <c r="C61" s="1">
        <v>15</v>
      </c>
      <c r="D61" s="1">
        <v>-16.666666666666657</v>
      </c>
      <c r="E61" s="1">
        <f t="shared" si="4"/>
        <v>0.15011258443832876</v>
      </c>
      <c r="F61" s="1">
        <f t="shared" si="4"/>
        <v>0.12343647136273865</v>
      </c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45" hidden="1" customHeight="1" x14ac:dyDescent="0.2">
      <c r="A62" s="2" t="s">
        <v>47</v>
      </c>
      <c r="B62" s="1">
        <v>108</v>
      </c>
      <c r="C62" s="1">
        <v>89</v>
      </c>
      <c r="D62" s="1">
        <v>-17.592592592592595</v>
      </c>
      <c r="E62" s="1">
        <f t="shared" si="4"/>
        <v>0.90067550662997242</v>
      </c>
      <c r="F62" s="1">
        <f t="shared" si="4"/>
        <v>0.73238973008558261</v>
      </c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45" hidden="1" customHeight="1" x14ac:dyDescent="0.2">
      <c r="A63" s="2" t="s">
        <v>48</v>
      </c>
      <c r="B63" s="1">
        <v>4</v>
      </c>
      <c r="C63" s="1">
        <v>15</v>
      </c>
      <c r="D63" s="1">
        <v>275</v>
      </c>
      <c r="E63" s="1">
        <f t="shared" si="4"/>
        <v>3.3358352097406389E-2</v>
      </c>
      <c r="F63" s="1">
        <f t="shared" si="4"/>
        <v>0.12343647136273865</v>
      </c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45" hidden="1" customHeight="1" x14ac:dyDescent="0.2">
      <c r="A64" s="2" t="s">
        <v>49</v>
      </c>
      <c r="B64" s="1">
        <v>1</v>
      </c>
      <c r="C64" s="1">
        <v>0</v>
      </c>
      <c r="D64" s="1">
        <v>-100</v>
      </c>
      <c r="E64" s="1">
        <f t="shared" si="4"/>
        <v>8.3395880243515973E-3</v>
      </c>
      <c r="F64" s="1">
        <f t="shared" si="4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45" hidden="1" customHeight="1" x14ac:dyDescent="0.2">
      <c r="A65" s="1"/>
      <c r="B65" s="2" t="s">
        <v>50</v>
      </c>
      <c r="C65" s="2" t="s">
        <v>50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45" hidden="1" customHeight="1" x14ac:dyDescent="0.2">
      <c r="A66" s="1"/>
      <c r="B66" s="2" t="s">
        <v>0</v>
      </c>
      <c r="C66" s="2" t="s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45" hidden="1" customHeight="1" x14ac:dyDescent="0.2">
      <c r="A67" s="1"/>
      <c r="B67" s="2" t="s">
        <v>6</v>
      </c>
      <c r="C67" s="2" t="s">
        <v>7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45" hidden="1" customHeight="1" x14ac:dyDescent="0.2">
      <c r="A68" s="2" t="s">
        <v>51</v>
      </c>
      <c r="B68" s="1">
        <v>2946</v>
      </c>
      <c r="C68" s="1">
        <v>3995</v>
      </c>
      <c r="D68" s="1">
        <v>35.607603530210469</v>
      </c>
      <c r="E68" s="1">
        <f t="shared" ref="E68:F70" si="5">B68/(B68+B80)*100</f>
        <v>29.070455891059797</v>
      </c>
      <c r="F68" s="1">
        <f t="shared" si="5"/>
        <v>35.404112017015244</v>
      </c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45" hidden="1" customHeight="1" x14ac:dyDescent="0.2">
      <c r="A69" s="2" t="s">
        <v>52</v>
      </c>
      <c r="B69" s="1">
        <v>328</v>
      </c>
      <c r="C69" s="1">
        <v>250</v>
      </c>
      <c r="D69" s="1">
        <v>-23.780487804878049</v>
      </c>
      <c r="E69" s="1">
        <f t="shared" si="5"/>
        <v>61.194029850746269</v>
      </c>
      <c r="F69" s="1">
        <f t="shared" si="5"/>
        <v>59.523809523809526</v>
      </c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45" hidden="1" customHeight="1" x14ac:dyDescent="0.2">
      <c r="A70" s="2" t="s">
        <v>53</v>
      </c>
      <c r="B70" s="1">
        <v>568</v>
      </c>
      <c r="C70" s="1">
        <v>634</v>
      </c>
      <c r="D70" s="1">
        <v>11.619718309859152</v>
      </c>
      <c r="E70" s="1">
        <f t="shared" si="5"/>
        <v>33.177570093457945</v>
      </c>
      <c r="F70" s="1">
        <f t="shared" si="5"/>
        <v>39.526184538653361</v>
      </c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45" hidden="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45" hidden="1" customHeight="1" x14ac:dyDescent="0.2">
      <c r="A72" s="1"/>
      <c r="B72" s="2" t="s">
        <v>54</v>
      </c>
      <c r="C72" s="2" t="s">
        <v>54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45" hidden="1" customHeight="1" x14ac:dyDescent="0.2">
      <c r="A73" s="1"/>
      <c r="B73" s="2" t="s">
        <v>0</v>
      </c>
      <c r="C73" s="2" t="s"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45" hidden="1" customHeight="1" x14ac:dyDescent="0.2">
      <c r="A74" s="1"/>
      <c r="B74" s="2" t="s">
        <v>6</v>
      </c>
      <c r="C74" s="2" t="s">
        <v>7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45" hidden="1" customHeight="1" x14ac:dyDescent="0.2">
      <c r="A75" s="2" t="s">
        <v>55</v>
      </c>
      <c r="B75" s="1">
        <v>0</v>
      </c>
      <c r="C75" s="1">
        <v>1</v>
      </c>
      <c r="D75" s="1" t="s">
        <v>37</v>
      </c>
      <c r="E75" s="1">
        <f>B75/(B75+B87)*100</f>
        <v>0</v>
      </c>
      <c r="F75" s="1">
        <f>C75/(C75+C87)*100</f>
        <v>2.5</v>
      </c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45" hidden="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45" hidden="1" customHeight="1" x14ac:dyDescent="0.2">
      <c r="A77" s="1"/>
      <c r="B77" s="2" t="s">
        <v>56</v>
      </c>
      <c r="C77" s="2" t="s">
        <v>56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45" hidden="1" customHeight="1" x14ac:dyDescent="0.2">
      <c r="A78" s="1"/>
      <c r="B78" s="2" t="s">
        <v>0</v>
      </c>
      <c r="C78" s="2" t="s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45" hidden="1" customHeight="1" x14ac:dyDescent="0.2">
      <c r="A79" s="1"/>
      <c r="B79" s="2" t="s">
        <v>6</v>
      </c>
      <c r="C79" s="2" t="s">
        <v>7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45" hidden="1" customHeight="1" x14ac:dyDescent="0.2">
      <c r="A80" s="2" t="s">
        <v>57</v>
      </c>
      <c r="B80" s="1">
        <v>7188</v>
      </c>
      <c r="C80" s="1">
        <v>7289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45" hidden="1" customHeight="1" x14ac:dyDescent="0.2">
      <c r="A81" s="2" t="s">
        <v>52</v>
      </c>
      <c r="B81" s="1">
        <v>208</v>
      </c>
      <c r="C81" s="1">
        <v>170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45" hidden="1" customHeight="1" x14ac:dyDescent="0.2">
      <c r="A82" s="2" t="s">
        <v>53</v>
      </c>
      <c r="B82" s="1">
        <v>1144</v>
      </c>
      <c r="C82" s="1">
        <v>970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45" hidden="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45" hidden="1" customHeight="1" x14ac:dyDescent="0.2">
      <c r="A84" s="1"/>
      <c r="B84" s="2" t="s">
        <v>58</v>
      </c>
      <c r="C84" s="2" t="s">
        <v>58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45" hidden="1" customHeight="1" x14ac:dyDescent="0.2">
      <c r="A85" s="1"/>
      <c r="B85" s="2" t="s">
        <v>0</v>
      </c>
      <c r="C85" s="2" t="s">
        <v>0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45" hidden="1" customHeight="1" x14ac:dyDescent="0.2">
      <c r="A86" s="1"/>
      <c r="B86" s="2" t="s">
        <v>6</v>
      </c>
      <c r="C86" s="2" t="s">
        <v>7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45" hidden="1" customHeight="1" x14ac:dyDescent="0.2">
      <c r="A87" s="2" t="s">
        <v>59</v>
      </c>
      <c r="B87" s="1">
        <v>32</v>
      </c>
      <c r="C87" s="1">
        <v>39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45" hidden="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45" hidden="1" customHeight="1" x14ac:dyDescent="0.2">
      <c r="A89" s="1"/>
      <c r="B89" s="2" t="s">
        <v>0</v>
      </c>
      <c r="C89" s="2" t="s">
        <v>0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45" hidden="1" customHeight="1" x14ac:dyDescent="0.2">
      <c r="A90" s="1"/>
      <c r="B90" s="2" t="s">
        <v>6</v>
      </c>
      <c r="C90" s="2" t="s">
        <v>7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45" hidden="1" customHeight="1" x14ac:dyDescent="0.2">
      <c r="A91" s="2" t="s">
        <v>60</v>
      </c>
      <c r="B91" s="1">
        <v>38</v>
      </c>
      <c r="C91" s="1">
        <v>25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45" hidden="1" customHeight="1" x14ac:dyDescent="0.2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45" hidden="1" customHeight="1" x14ac:dyDescent="0.2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45" hidden="1" customHeight="1" x14ac:dyDescent="0.2">
      <c r="A94" s="1"/>
      <c r="B94" s="2" t="s">
        <v>0</v>
      </c>
      <c r="C94" s="2" t="s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45" hidden="1" customHeight="1" x14ac:dyDescent="0.2">
      <c r="A95" s="1"/>
      <c r="B95" s="2" t="s">
        <v>6</v>
      </c>
      <c r="C95" s="2" t="s">
        <v>7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45" hidden="1" customHeight="1" x14ac:dyDescent="0.2">
      <c r="A96" s="2" t="s">
        <v>61</v>
      </c>
      <c r="B96" s="1">
        <v>229</v>
      </c>
      <c r="C96" s="1">
        <v>212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9" ht="15.75" customHeight="1" x14ac:dyDescent="0.2">
      <c r="A97" s="2"/>
      <c r="B97" s="1"/>
      <c r="C97" s="1"/>
      <c r="D97" s="1"/>
      <c r="E97" s="1"/>
      <c r="F97" s="1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9" ht="8.4499999999999993" customHeight="1" x14ac:dyDescent="0.2">
      <c r="A98" s="2"/>
      <c r="B98" s="1" t="s">
        <v>0</v>
      </c>
      <c r="C98" s="1" t="s">
        <v>0</v>
      </c>
      <c r="D98" s="1"/>
      <c r="E98" s="1"/>
      <c r="F98" s="1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9" ht="15" customHeight="1" x14ac:dyDescent="0.2">
      <c r="A99" s="2"/>
      <c r="B99" s="1" t="s">
        <v>6</v>
      </c>
      <c r="C99" s="1" t="s">
        <v>7</v>
      </c>
      <c r="D99" s="1"/>
      <c r="E99" s="1"/>
      <c r="F99" s="1"/>
      <c r="G99" s="31" t="s">
        <v>62</v>
      </c>
      <c r="H99" s="31"/>
      <c r="I99" s="31"/>
      <c r="J99" s="31"/>
      <c r="K99" s="31"/>
      <c r="L99" s="31"/>
      <c r="M99" s="31"/>
      <c r="N99" s="31"/>
      <c r="O99" s="31"/>
      <c r="P99" s="31"/>
    </row>
    <row r="100" spans="1:19" ht="15" customHeight="1" x14ac:dyDescent="0.2">
      <c r="A100" s="2" t="s">
        <v>63</v>
      </c>
      <c r="B100" s="1">
        <v>3950</v>
      </c>
      <c r="C100" s="1">
        <v>3973</v>
      </c>
      <c r="D100" s="1">
        <v>0.58227848101266488</v>
      </c>
      <c r="E100" s="1">
        <f>B100/$B$5*100</f>
        <v>32.941372696188807</v>
      </c>
      <c r="F100" s="1">
        <f>C100/$C$5*100</f>
        <v>32.694206714944038</v>
      </c>
      <c r="G100" s="31" t="s">
        <v>64</v>
      </c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9" ht="15" customHeight="1" x14ac:dyDescent="0.2">
      <c r="A101" s="2" t="s">
        <v>65</v>
      </c>
      <c r="B101" s="1">
        <v>2242</v>
      </c>
      <c r="C101" s="1">
        <v>2474</v>
      </c>
      <c r="D101" s="1">
        <v>10.347903657448711</v>
      </c>
      <c r="E101" s="1">
        <f>B101/$B$5*100</f>
        <v>18.69735635059628</v>
      </c>
      <c r="F101" s="1">
        <f>C101/$C$5*100</f>
        <v>20.358788676761026</v>
      </c>
      <c r="G101" s="31" t="s">
        <v>79</v>
      </c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9" ht="9" customHeight="1" x14ac:dyDescent="0.2">
      <c r="A102" s="2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9" ht="16.5" customHeight="1" x14ac:dyDescent="0.2">
      <c r="A103" s="2"/>
      <c r="B103" s="1"/>
      <c r="C103" s="1"/>
      <c r="D103" s="1"/>
      <c r="E103" s="1"/>
      <c r="F103" s="4"/>
      <c r="G103" s="32"/>
      <c r="H103" s="32"/>
      <c r="I103" s="32"/>
      <c r="J103" s="32"/>
      <c r="K103" s="32"/>
      <c r="L103" s="33" t="s">
        <v>80</v>
      </c>
      <c r="M103" s="34" t="s">
        <v>81</v>
      </c>
      <c r="N103" s="33" t="s">
        <v>66</v>
      </c>
      <c r="O103" s="33" t="s">
        <v>67</v>
      </c>
      <c r="P103" s="33"/>
    </row>
    <row r="104" spans="1:19" ht="25.5" customHeight="1" x14ac:dyDescent="0.2">
      <c r="A104" s="2"/>
      <c r="B104" s="1"/>
      <c r="C104" s="1"/>
      <c r="D104" s="1"/>
      <c r="E104" s="1"/>
      <c r="F104" s="4"/>
      <c r="G104" s="32"/>
      <c r="H104" s="32"/>
      <c r="I104" s="32"/>
      <c r="J104" s="32"/>
      <c r="K104" s="32"/>
      <c r="L104" s="33"/>
      <c r="M104" s="34"/>
      <c r="N104" s="33"/>
      <c r="O104" s="22" t="s">
        <v>80</v>
      </c>
      <c r="P104" s="25" t="s">
        <v>81</v>
      </c>
    </row>
    <row r="105" spans="1:19" ht="16.5" customHeight="1" x14ac:dyDescent="0.25">
      <c r="A105" s="1"/>
      <c r="B105" s="1"/>
      <c r="C105" s="1"/>
      <c r="D105" s="1"/>
      <c r="E105" s="1"/>
      <c r="F105" s="4"/>
      <c r="G105" s="29" t="s">
        <v>4</v>
      </c>
      <c r="H105" s="29"/>
      <c r="I105" s="29"/>
      <c r="J105" s="29"/>
      <c r="K105" s="29"/>
      <c r="L105" s="10">
        <v>9126</v>
      </c>
      <c r="M105" s="11">
        <v>8518</v>
      </c>
      <c r="N105" s="26">
        <f>(M105-L105)*100/L105</f>
        <v>-6.662283585360508</v>
      </c>
      <c r="O105" s="13"/>
      <c r="P105" s="14"/>
      <c r="S105" s="6"/>
    </row>
    <row r="106" spans="1:19" ht="16.5" customHeight="1" x14ac:dyDescent="0.25">
      <c r="A106" s="1"/>
      <c r="B106" s="1"/>
      <c r="C106" s="1"/>
      <c r="D106" s="1"/>
      <c r="E106" s="1"/>
      <c r="F106" s="4"/>
      <c r="G106" s="36" t="s">
        <v>68</v>
      </c>
      <c r="H106" s="43" t="s">
        <v>8</v>
      </c>
      <c r="I106" s="43"/>
      <c r="J106" s="43"/>
      <c r="K106" s="43"/>
      <c r="L106" s="20">
        <v>412</v>
      </c>
      <c r="M106" s="11">
        <v>512</v>
      </c>
      <c r="N106" s="26">
        <f>(M106-L106)*100/L106</f>
        <v>24.271844660194176</v>
      </c>
      <c r="O106" s="27">
        <f>L106*100/L105</f>
        <v>4.5145737453429762</v>
      </c>
      <c r="P106" s="16">
        <f>M106*100/M105</f>
        <v>6.0108006574313215</v>
      </c>
      <c r="S106" s="6"/>
    </row>
    <row r="107" spans="1:19" ht="16.5" customHeight="1" x14ac:dyDescent="0.25">
      <c r="A107" s="1"/>
      <c r="B107" s="1"/>
      <c r="C107" s="1"/>
      <c r="D107" s="1"/>
      <c r="E107" s="1"/>
      <c r="F107" s="4"/>
      <c r="G107" s="36"/>
      <c r="H107" s="43" t="s">
        <v>9</v>
      </c>
      <c r="I107" s="43"/>
      <c r="J107" s="43"/>
      <c r="K107" s="43"/>
      <c r="L107" s="20">
        <v>1424</v>
      </c>
      <c r="M107" s="11">
        <v>1135</v>
      </c>
      <c r="N107" s="26">
        <f t="shared" ref="N107:N144" si="6">(M107-L107)*100/L107</f>
        <v>-20.29494382022472</v>
      </c>
      <c r="O107" s="27">
        <f>L107*100/L105</f>
        <v>15.603769449923297</v>
      </c>
      <c r="P107" s="16">
        <f>M107*100/M105</f>
        <v>13.3247241136417</v>
      </c>
      <c r="S107" s="6"/>
    </row>
    <row r="108" spans="1:19" ht="16.5" customHeight="1" x14ac:dyDescent="0.25">
      <c r="A108" s="1"/>
      <c r="B108" s="1"/>
      <c r="C108" s="1"/>
      <c r="D108" s="1"/>
      <c r="E108" s="1"/>
      <c r="F108" s="4"/>
      <c r="G108" s="36"/>
      <c r="H108" s="43" t="s">
        <v>10</v>
      </c>
      <c r="I108" s="43"/>
      <c r="J108" s="43"/>
      <c r="K108" s="43"/>
      <c r="L108" s="20">
        <v>2638</v>
      </c>
      <c r="M108" s="11">
        <v>2602</v>
      </c>
      <c r="N108" s="26">
        <f t="shared" si="6"/>
        <v>-1.3646702047005308</v>
      </c>
      <c r="O108" s="27">
        <f>L108*100/L105</f>
        <v>28.906421214113522</v>
      </c>
      <c r="P108" s="16">
        <f>M108*100/M105</f>
        <v>30.547076778586522</v>
      </c>
      <c r="S108" s="6"/>
    </row>
    <row r="109" spans="1:19" ht="16.5" customHeight="1" x14ac:dyDescent="0.25">
      <c r="A109" s="1"/>
      <c r="B109" s="1"/>
      <c r="C109" s="1"/>
      <c r="D109" s="1"/>
      <c r="E109" s="1"/>
      <c r="F109" s="4"/>
      <c r="G109" s="36"/>
      <c r="H109" s="43" t="s">
        <v>11</v>
      </c>
      <c r="I109" s="43"/>
      <c r="J109" s="43"/>
      <c r="K109" s="43"/>
      <c r="L109" s="20">
        <v>4652</v>
      </c>
      <c r="M109" s="11">
        <v>4269</v>
      </c>
      <c r="N109" s="26">
        <f t="shared" si="6"/>
        <v>-8.2330180567497848</v>
      </c>
      <c r="O109" s="27">
        <f>L109*100/L105</f>
        <v>50.975235590620208</v>
      </c>
      <c r="P109" s="16">
        <f>M109*100/M105</f>
        <v>50.117398450340453</v>
      </c>
      <c r="S109" s="6"/>
    </row>
    <row r="110" spans="1:19" ht="16.5" customHeight="1" x14ac:dyDescent="0.25">
      <c r="A110" s="1"/>
      <c r="B110" s="1"/>
      <c r="C110" s="1"/>
      <c r="D110" s="1"/>
      <c r="E110" s="1"/>
      <c r="F110" s="4"/>
      <c r="G110" s="36"/>
      <c r="H110" s="43" t="s">
        <v>61</v>
      </c>
      <c r="I110" s="43"/>
      <c r="J110" s="43"/>
      <c r="K110" s="43"/>
      <c r="L110" s="17">
        <v>191</v>
      </c>
      <c r="M110" s="18">
        <v>99</v>
      </c>
      <c r="N110" s="19">
        <f t="shared" si="6"/>
        <v>-48.167539267015705</v>
      </c>
      <c r="O110" s="27">
        <f>L110*100/L105</f>
        <v>2.0929213236905544</v>
      </c>
      <c r="P110" s="16">
        <f>M110*100/M105</f>
        <v>1.1622446583705095</v>
      </c>
      <c r="S110" s="6"/>
    </row>
    <row r="111" spans="1:19" ht="16.5" customHeight="1" x14ac:dyDescent="0.25">
      <c r="A111" s="1"/>
      <c r="B111" s="1"/>
      <c r="C111" s="1"/>
      <c r="D111" s="1"/>
      <c r="E111" s="1"/>
      <c r="F111" s="4"/>
      <c r="G111" s="36"/>
      <c r="H111" s="29" t="s">
        <v>12</v>
      </c>
      <c r="I111" s="29"/>
      <c r="J111" s="29"/>
      <c r="K111" s="29"/>
      <c r="L111" s="20">
        <v>506</v>
      </c>
      <c r="M111" s="11">
        <v>433</v>
      </c>
      <c r="N111" s="19">
        <f t="shared" si="6"/>
        <v>-14.426877470355731</v>
      </c>
      <c r="O111" s="27">
        <f>L111*100/L105</f>
        <v>5.5445978522901598</v>
      </c>
      <c r="P111" s="16">
        <f>M111*100/M105</f>
        <v>5.0833528997417234</v>
      </c>
      <c r="S111" s="6"/>
    </row>
    <row r="112" spans="1:19" ht="16.5" customHeight="1" x14ac:dyDescent="0.25">
      <c r="A112" s="1"/>
      <c r="B112" s="1"/>
      <c r="C112" s="1"/>
      <c r="D112" s="1"/>
      <c r="E112" s="1"/>
      <c r="F112" s="4"/>
      <c r="G112" s="36"/>
      <c r="H112" s="43" t="s">
        <v>13</v>
      </c>
      <c r="I112" s="43"/>
      <c r="J112" s="43"/>
      <c r="K112" s="43"/>
      <c r="L112" s="20">
        <v>106</v>
      </c>
      <c r="M112" s="11">
        <v>95</v>
      </c>
      <c r="N112" s="26">
        <f t="shared" si="6"/>
        <v>-10.377358490566039</v>
      </c>
      <c r="O112" s="27">
        <f>L112*100/L105</f>
        <v>1.1615165461319308</v>
      </c>
      <c r="P112" s="16">
        <f>M112*100/M105</f>
        <v>1.1152852782343272</v>
      </c>
      <c r="S112" s="6"/>
    </row>
    <row r="113" spans="1:19" ht="16.5" customHeight="1" x14ac:dyDescent="0.25">
      <c r="A113" s="1"/>
      <c r="B113" s="1"/>
      <c r="C113" s="1"/>
      <c r="D113" s="1"/>
      <c r="E113" s="1"/>
      <c r="F113" s="4"/>
      <c r="G113" s="36"/>
      <c r="H113" s="29" t="s">
        <v>14</v>
      </c>
      <c r="I113" s="29"/>
      <c r="J113" s="29"/>
      <c r="K113" s="29"/>
      <c r="L113" s="20">
        <v>6</v>
      </c>
      <c r="M113" s="11">
        <v>5</v>
      </c>
      <c r="N113" s="26">
        <f t="shared" si="6"/>
        <v>-16.666666666666668</v>
      </c>
      <c r="O113" s="28">
        <f>L113*100/L105</f>
        <v>6.5746219592373437E-2</v>
      </c>
      <c r="P113" s="14">
        <f>M113*100/M105</f>
        <v>5.8699225170227756E-2</v>
      </c>
      <c r="S113" s="6"/>
    </row>
    <row r="114" spans="1:19" ht="16.5" customHeight="1" x14ac:dyDescent="0.25">
      <c r="A114" s="1"/>
      <c r="B114" s="1"/>
      <c r="C114" s="1"/>
      <c r="D114" s="1"/>
      <c r="E114" s="1"/>
      <c r="F114" s="4"/>
      <c r="G114" s="36"/>
      <c r="H114" s="29" t="s">
        <v>15</v>
      </c>
      <c r="I114" s="29"/>
      <c r="J114" s="29"/>
      <c r="K114" s="29"/>
      <c r="L114" s="20">
        <v>20</v>
      </c>
      <c r="M114" s="11">
        <v>7</v>
      </c>
      <c r="N114" s="26">
        <f t="shared" si="6"/>
        <v>-65</v>
      </c>
      <c r="O114" s="28">
        <v>0.2</v>
      </c>
      <c r="P114" s="14">
        <f>M114*100/M105</f>
        <v>8.2178915238318856E-2</v>
      </c>
      <c r="S114" s="6"/>
    </row>
    <row r="115" spans="1:19" ht="16.5" customHeight="1" x14ac:dyDescent="0.25">
      <c r="A115" s="1"/>
      <c r="B115" s="1"/>
      <c r="C115" s="1"/>
      <c r="D115" s="1"/>
      <c r="E115" s="1"/>
      <c r="F115" s="4"/>
      <c r="G115" s="36"/>
      <c r="H115" s="37" t="s">
        <v>69</v>
      </c>
      <c r="I115" s="37"/>
      <c r="J115" s="37"/>
      <c r="K115" s="7" t="s">
        <v>16</v>
      </c>
      <c r="L115" s="20">
        <v>657</v>
      </c>
      <c r="M115" s="11">
        <v>512</v>
      </c>
      <c r="N115" s="26">
        <f t="shared" si="6"/>
        <v>-22.070015220700153</v>
      </c>
      <c r="O115" s="27">
        <f>L115*100/L105</f>
        <v>7.1992110453648914</v>
      </c>
      <c r="P115" s="16">
        <f>M115*100/M105</f>
        <v>6.0108006574313215</v>
      </c>
      <c r="S115" s="6"/>
    </row>
    <row r="116" spans="1:19" ht="16.5" customHeight="1" x14ac:dyDescent="0.25">
      <c r="A116" s="1"/>
      <c r="B116" s="1"/>
      <c r="C116" s="1"/>
      <c r="D116" s="1"/>
      <c r="E116" s="1"/>
      <c r="F116" s="4"/>
      <c r="G116" s="36"/>
      <c r="H116" s="37"/>
      <c r="I116" s="37"/>
      <c r="J116" s="37"/>
      <c r="K116" s="7" t="s">
        <v>17</v>
      </c>
      <c r="L116" s="20">
        <v>124</v>
      </c>
      <c r="M116" s="11">
        <v>102</v>
      </c>
      <c r="N116" s="26">
        <f t="shared" si="6"/>
        <v>-17.741935483870968</v>
      </c>
      <c r="O116" s="27">
        <f>L116*100/L105</f>
        <v>1.358755204909051</v>
      </c>
      <c r="P116" s="16">
        <f>M116*100/M105</f>
        <v>1.1974641934726462</v>
      </c>
      <c r="S116" s="6"/>
    </row>
    <row r="117" spans="1:19" ht="16.5" customHeight="1" x14ac:dyDescent="0.25">
      <c r="A117" s="1"/>
      <c r="B117" s="1"/>
      <c r="C117" s="1"/>
      <c r="D117" s="1"/>
      <c r="E117" s="1"/>
      <c r="F117" s="4"/>
      <c r="G117" s="36"/>
      <c r="H117" s="29" t="s">
        <v>70</v>
      </c>
      <c r="I117" s="29"/>
      <c r="J117" s="29"/>
      <c r="K117" s="29"/>
      <c r="L117" s="10">
        <v>2945</v>
      </c>
      <c r="M117" s="11">
        <v>2762</v>
      </c>
      <c r="N117" s="12">
        <f t="shared" si="6"/>
        <v>-6.2139219015280132</v>
      </c>
      <c r="O117" s="15">
        <v>32.299999999999997</v>
      </c>
      <c r="P117" s="16">
        <v>32.4</v>
      </c>
      <c r="S117" s="6"/>
    </row>
    <row r="118" spans="1:19" ht="16.5" customHeight="1" x14ac:dyDescent="0.25">
      <c r="A118" s="1"/>
      <c r="B118" s="1"/>
      <c r="C118" s="1"/>
      <c r="D118" s="1"/>
      <c r="E118" s="1"/>
      <c r="F118" s="4"/>
      <c r="G118" s="36"/>
      <c r="H118" s="9" t="s">
        <v>68</v>
      </c>
      <c r="I118" s="29" t="s">
        <v>65</v>
      </c>
      <c r="J118" s="29"/>
      <c r="K118" s="29"/>
      <c r="L118" s="10">
        <v>1748</v>
      </c>
      <c r="M118" s="11">
        <v>1574</v>
      </c>
      <c r="N118" s="12">
        <f t="shared" si="6"/>
        <v>-9.9542334096109837</v>
      </c>
      <c r="O118" s="15">
        <v>19.2</v>
      </c>
      <c r="P118" s="16">
        <v>18.5</v>
      </c>
      <c r="S118" s="6"/>
    </row>
    <row r="119" spans="1:19" ht="16.5" customHeight="1" x14ac:dyDescent="0.25">
      <c r="A119" s="1"/>
      <c r="B119" s="1"/>
      <c r="C119" s="1"/>
      <c r="D119" s="1"/>
      <c r="E119" s="1"/>
      <c r="F119" s="4"/>
      <c r="G119" s="38" t="s">
        <v>71</v>
      </c>
      <c r="H119" s="38"/>
      <c r="I119" s="29" t="s">
        <v>19</v>
      </c>
      <c r="J119" s="29"/>
      <c r="K119" s="29"/>
      <c r="L119" s="10">
        <v>161</v>
      </c>
      <c r="M119" s="11">
        <v>172</v>
      </c>
      <c r="N119" s="12">
        <f t="shared" si="6"/>
        <v>6.8322981366459627</v>
      </c>
      <c r="O119" s="15">
        <v>3.1</v>
      </c>
      <c r="P119" s="16">
        <v>3.5</v>
      </c>
      <c r="S119" s="6"/>
    </row>
    <row r="120" spans="1:19" ht="16.5" customHeight="1" x14ac:dyDescent="0.25">
      <c r="A120" s="1"/>
      <c r="B120" s="1"/>
      <c r="C120" s="1"/>
      <c r="D120" s="1"/>
      <c r="E120" s="1"/>
      <c r="F120" s="4"/>
      <c r="G120" s="38"/>
      <c r="H120" s="38"/>
      <c r="I120" s="29" t="s">
        <v>20</v>
      </c>
      <c r="J120" s="29"/>
      <c r="K120" s="29"/>
      <c r="L120" s="10">
        <v>3523</v>
      </c>
      <c r="M120" s="11">
        <v>3350</v>
      </c>
      <c r="N120" s="12">
        <f t="shared" si="6"/>
        <v>-4.9105875674141357</v>
      </c>
      <c r="O120" s="15">
        <v>67.900000000000006</v>
      </c>
      <c r="P120" s="16">
        <v>68</v>
      </c>
      <c r="S120" s="6"/>
    </row>
    <row r="121" spans="1:19" ht="16.5" customHeight="1" x14ac:dyDescent="0.25">
      <c r="A121" s="1"/>
      <c r="B121" s="1"/>
      <c r="C121" s="1"/>
      <c r="D121" s="1"/>
      <c r="E121" s="1"/>
      <c r="F121" s="4"/>
      <c r="G121" s="38"/>
      <c r="H121" s="38"/>
      <c r="I121" s="29" t="s">
        <v>21</v>
      </c>
      <c r="J121" s="29"/>
      <c r="K121" s="29"/>
      <c r="L121" s="10">
        <v>30</v>
      </c>
      <c r="M121" s="11">
        <v>42</v>
      </c>
      <c r="N121" s="12">
        <f t="shared" si="6"/>
        <v>40</v>
      </c>
      <c r="O121" s="15">
        <v>0.6</v>
      </c>
      <c r="P121" s="16">
        <v>0.9</v>
      </c>
      <c r="S121" s="6"/>
    </row>
    <row r="122" spans="1:19" ht="16.5" customHeight="1" x14ac:dyDescent="0.25">
      <c r="A122" s="1"/>
      <c r="B122" s="1"/>
      <c r="C122" s="1"/>
      <c r="D122" s="1"/>
      <c r="E122" s="1"/>
      <c r="F122" s="4"/>
      <c r="G122" s="38"/>
      <c r="H122" s="38"/>
      <c r="I122" s="29" t="s">
        <v>22</v>
      </c>
      <c r="J122" s="29"/>
      <c r="K122" s="29"/>
      <c r="L122" s="10">
        <v>252</v>
      </c>
      <c r="M122" s="11">
        <v>285</v>
      </c>
      <c r="N122" s="12">
        <f t="shared" si="6"/>
        <v>13.095238095238095</v>
      </c>
      <c r="O122" s="15">
        <v>4.9000000000000004</v>
      </c>
      <c r="P122" s="16">
        <v>5.8</v>
      </c>
      <c r="S122" s="6"/>
    </row>
    <row r="123" spans="1:19" ht="29.25" customHeight="1" x14ac:dyDescent="0.25">
      <c r="A123" s="1"/>
      <c r="B123" s="1"/>
      <c r="C123" s="1"/>
      <c r="D123" s="1"/>
      <c r="E123" s="1"/>
      <c r="F123" s="4"/>
      <c r="G123" s="38"/>
      <c r="H123" s="38"/>
      <c r="I123" s="29" t="s">
        <v>23</v>
      </c>
      <c r="J123" s="29"/>
      <c r="K123" s="29"/>
      <c r="L123" s="10">
        <v>6</v>
      </c>
      <c r="M123" s="11">
        <v>25</v>
      </c>
      <c r="N123" s="12">
        <f t="shared" si="6"/>
        <v>316.66666666666669</v>
      </c>
      <c r="O123" s="15">
        <v>0.1</v>
      </c>
      <c r="P123" s="16">
        <v>0.5</v>
      </c>
      <c r="S123" s="6"/>
    </row>
    <row r="124" spans="1:19" ht="16.5" customHeight="1" x14ac:dyDescent="0.25">
      <c r="A124" s="1"/>
      <c r="B124" s="1"/>
      <c r="C124" s="1"/>
      <c r="D124" s="1"/>
      <c r="E124" s="1"/>
      <c r="F124" s="4"/>
      <c r="G124" s="38"/>
      <c r="H124" s="38"/>
      <c r="I124" s="39" t="s">
        <v>72</v>
      </c>
      <c r="J124" s="39"/>
      <c r="K124" s="7" t="s">
        <v>24</v>
      </c>
      <c r="L124" s="10">
        <v>2653</v>
      </c>
      <c r="M124" s="11">
        <v>2397</v>
      </c>
      <c r="N124" s="12">
        <f t="shared" si="6"/>
        <v>-9.649453448925744</v>
      </c>
      <c r="O124" s="15">
        <v>51.1</v>
      </c>
      <c r="P124" s="16">
        <v>48.6</v>
      </c>
      <c r="S124" s="6"/>
    </row>
    <row r="125" spans="1:19" ht="29.25" customHeight="1" x14ac:dyDescent="0.25">
      <c r="A125" s="1"/>
      <c r="B125" s="1"/>
      <c r="C125" s="1"/>
      <c r="D125" s="1"/>
      <c r="E125" s="1"/>
      <c r="F125" s="4"/>
      <c r="G125" s="38"/>
      <c r="H125" s="38"/>
      <c r="I125" s="39"/>
      <c r="J125" s="39"/>
      <c r="K125" s="7" t="s">
        <v>25</v>
      </c>
      <c r="L125" s="10">
        <v>46</v>
      </c>
      <c r="M125" s="11">
        <v>16</v>
      </c>
      <c r="N125" s="12">
        <f t="shared" si="6"/>
        <v>-65.217391304347828</v>
      </c>
      <c r="O125" s="15">
        <v>0.9</v>
      </c>
      <c r="P125" s="16">
        <v>0.3</v>
      </c>
      <c r="S125" s="6"/>
    </row>
    <row r="126" spans="1:19" ht="16.5" customHeight="1" x14ac:dyDescent="0.25">
      <c r="A126" s="1"/>
      <c r="B126" s="1"/>
      <c r="C126" s="1"/>
      <c r="D126" s="1"/>
      <c r="E126" s="1"/>
      <c r="F126" s="4"/>
      <c r="G126" s="29" t="s">
        <v>78</v>
      </c>
      <c r="H126" s="29"/>
      <c r="I126" s="29"/>
      <c r="J126" s="29"/>
      <c r="K126" s="29"/>
      <c r="L126" s="10">
        <v>47</v>
      </c>
      <c r="M126" s="11">
        <v>31</v>
      </c>
      <c r="N126" s="12">
        <f t="shared" si="6"/>
        <v>-34.042553191489361</v>
      </c>
      <c r="O126" s="15">
        <v>30</v>
      </c>
      <c r="P126" s="16">
        <v>33</v>
      </c>
      <c r="S126" s="6"/>
    </row>
    <row r="127" spans="1:19" ht="16.5" customHeight="1" x14ac:dyDescent="0.25">
      <c r="A127" s="1"/>
      <c r="B127" s="1"/>
      <c r="C127" s="1"/>
      <c r="D127" s="1"/>
      <c r="E127" s="1"/>
      <c r="F127" s="4"/>
      <c r="G127" s="29" t="s">
        <v>27</v>
      </c>
      <c r="H127" s="29"/>
      <c r="I127" s="29"/>
      <c r="J127" s="29"/>
      <c r="K127" s="29"/>
      <c r="L127" s="10">
        <v>84</v>
      </c>
      <c r="M127" s="11">
        <v>65</v>
      </c>
      <c r="N127" s="12">
        <f t="shared" si="6"/>
        <v>-22.61904761904762</v>
      </c>
      <c r="O127" s="15">
        <f>L127*100/L105</f>
        <v>0.92044707429322814</v>
      </c>
      <c r="P127" s="16">
        <f>M127*100/M105</f>
        <v>0.76308992721296076</v>
      </c>
      <c r="S127" s="6"/>
    </row>
    <row r="128" spans="1:19" ht="16.5" customHeight="1" x14ac:dyDescent="0.25">
      <c r="A128" s="1"/>
      <c r="B128" s="1"/>
      <c r="C128" s="1"/>
      <c r="D128" s="1"/>
      <c r="E128" s="1"/>
      <c r="F128" s="4"/>
      <c r="G128" s="43" t="s">
        <v>28</v>
      </c>
      <c r="H128" s="43"/>
      <c r="I128" s="43"/>
      <c r="J128" s="43"/>
      <c r="K128" s="43"/>
      <c r="L128" s="20">
        <v>11</v>
      </c>
      <c r="M128" s="23">
        <v>19</v>
      </c>
      <c r="N128" s="26">
        <f t="shared" si="6"/>
        <v>72.727272727272734</v>
      </c>
      <c r="O128" s="27">
        <f>L128*100/L105</f>
        <v>0.12053473591935131</v>
      </c>
      <c r="P128" s="16">
        <f>M128*100/M105</f>
        <v>0.22305705564686545</v>
      </c>
      <c r="S128" s="6"/>
    </row>
    <row r="129" spans="1:19" ht="16.5" customHeight="1" x14ac:dyDescent="0.25">
      <c r="A129" s="1"/>
      <c r="B129" s="1"/>
      <c r="C129" s="1"/>
      <c r="D129" s="1"/>
      <c r="E129" s="1"/>
      <c r="F129" s="4"/>
      <c r="G129" s="43" t="s">
        <v>29</v>
      </c>
      <c r="H129" s="43"/>
      <c r="I129" s="43"/>
      <c r="J129" s="43"/>
      <c r="K129" s="43"/>
      <c r="L129" s="20">
        <v>2</v>
      </c>
      <c r="M129" s="23">
        <v>0</v>
      </c>
      <c r="N129" s="26"/>
      <c r="O129" s="28">
        <f>L129*10/L105</f>
        <v>2.1915406530791147E-3</v>
      </c>
      <c r="P129" s="14">
        <f>M129*100/M105</f>
        <v>0</v>
      </c>
      <c r="S129" s="6"/>
    </row>
    <row r="130" spans="1:19" ht="16.5" customHeight="1" x14ac:dyDescent="0.25">
      <c r="A130" s="1"/>
      <c r="B130" s="1"/>
      <c r="C130" s="1"/>
      <c r="D130" s="1"/>
      <c r="E130" s="1"/>
      <c r="F130" s="4"/>
      <c r="G130" s="29" t="s">
        <v>30</v>
      </c>
      <c r="H130" s="29"/>
      <c r="I130" s="29"/>
      <c r="J130" s="29"/>
      <c r="K130" s="29"/>
      <c r="L130" s="20">
        <v>14</v>
      </c>
      <c r="M130" s="23">
        <v>14</v>
      </c>
      <c r="N130" s="26">
        <f t="shared" si="6"/>
        <v>0</v>
      </c>
      <c r="O130" s="27">
        <f>L130*100/L105</f>
        <v>0.15340784571553803</v>
      </c>
      <c r="P130" s="16">
        <f>M130*100/M105</f>
        <v>0.16435783047663771</v>
      </c>
      <c r="S130" s="6"/>
    </row>
    <row r="131" spans="1:19" ht="16.5" customHeight="1" x14ac:dyDescent="0.25">
      <c r="A131" s="1"/>
      <c r="B131" s="1"/>
      <c r="C131" s="1"/>
      <c r="D131" s="1"/>
      <c r="E131" s="1"/>
      <c r="F131" s="4"/>
      <c r="G131" s="29" t="s">
        <v>31</v>
      </c>
      <c r="H131" s="29"/>
      <c r="I131" s="29"/>
      <c r="J131" s="29"/>
      <c r="K131" s="29"/>
      <c r="L131" s="20">
        <v>2675</v>
      </c>
      <c r="M131" s="11">
        <v>2535</v>
      </c>
      <c r="N131" s="26">
        <f t="shared" si="6"/>
        <v>-5.2336448598130838</v>
      </c>
      <c r="O131" s="27">
        <f>L131*100/L105</f>
        <v>29.31185623493316</v>
      </c>
      <c r="P131" s="16">
        <f>M131*100/M105</f>
        <v>29.760507161305469</v>
      </c>
      <c r="S131" s="6"/>
    </row>
    <row r="132" spans="1:19" ht="16.5" customHeight="1" x14ac:dyDescent="0.25">
      <c r="A132" s="1"/>
      <c r="B132" s="1"/>
      <c r="C132" s="1"/>
      <c r="D132" s="1"/>
      <c r="E132" s="1"/>
      <c r="F132" s="4"/>
      <c r="G132" s="29" t="s">
        <v>32</v>
      </c>
      <c r="H132" s="29"/>
      <c r="I132" s="29"/>
      <c r="J132" s="29"/>
      <c r="K132" s="29"/>
      <c r="L132" s="20">
        <v>1136</v>
      </c>
      <c r="M132" s="11">
        <v>1194</v>
      </c>
      <c r="N132" s="26">
        <f t="shared" si="6"/>
        <v>5.105633802816901</v>
      </c>
      <c r="O132" s="27">
        <f>L132*100/L105</f>
        <v>12.447950909489371</v>
      </c>
      <c r="P132" s="16">
        <f>M132*100/M105</f>
        <v>14.017374970650387</v>
      </c>
      <c r="S132" s="6"/>
    </row>
    <row r="133" spans="1:19" ht="29.25" customHeight="1" x14ac:dyDescent="0.25">
      <c r="A133" s="1"/>
      <c r="B133" s="1"/>
      <c r="C133" s="1"/>
      <c r="D133" s="1"/>
      <c r="E133" s="1"/>
      <c r="F133" s="4"/>
      <c r="G133" s="43" t="s">
        <v>33</v>
      </c>
      <c r="H133" s="43"/>
      <c r="I133" s="43"/>
      <c r="J133" s="43"/>
      <c r="K133" s="43"/>
      <c r="L133" s="20">
        <v>146</v>
      </c>
      <c r="M133" s="11">
        <v>117</v>
      </c>
      <c r="N133" s="26">
        <f t="shared" si="6"/>
        <v>-19.863013698630137</v>
      </c>
      <c r="O133" s="27">
        <f>L133*100/L105</f>
        <v>1.5998246767477537</v>
      </c>
      <c r="P133" s="16">
        <f>M133*100/M105</f>
        <v>1.3735618689833293</v>
      </c>
      <c r="S133" s="6"/>
    </row>
    <row r="134" spans="1:19" ht="16.5" customHeight="1" x14ac:dyDescent="0.25">
      <c r="A134" s="1"/>
      <c r="B134" s="1"/>
      <c r="C134" s="1"/>
      <c r="D134" s="1"/>
      <c r="E134" s="1"/>
      <c r="F134" s="4"/>
      <c r="G134" s="29" t="s">
        <v>34</v>
      </c>
      <c r="H134" s="29"/>
      <c r="I134" s="29"/>
      <c r="J134" s="29"/>
      <c r="K134" s="29"/>
      <c r="L134" s="20">
        <v>315</v>
      </c>
      <c r="M134" s="11">
        <v>257</v>
      </c>
      <c r="N134" s="26">
        <f t="shared" si="6"/>
        <v>-18.412698412698411</v>
      </c>
      <c r="O134" s="27">
        <f>L134*100/L105</f>
        <v>3.4516765285996054</v>
      </c>
      <c r="P134" s="16">
        <f>M134*100/M105</f>
        <v>3.0171401737497066</v>
      </c>
      <c r="S134" s="6"/>
    </row>
    <row r="135" spans="1:19" ht="16.5" customHeight="1" x14ac:dyDescent="0.25">
      <c r="A135" s="1"/>
      <c r="B135" s="1"/>
      <c r="C135" s="1"/>
      <c r="D135" s="1"/>
      <c r="E135" s="1"/>
      <c r="F135" s="4"/>
      <c r="G135" s="29" t="s">
        <v>35</v>
      </c>
      <c r="H135" s="29"/>
      <c r="I135" s="29"/>
      <c r="J135" s="29"/>
      <c r="K135" s="29"/>
      <c r="L135" s="20">
        <v>29</v>
      </c>
      <c r="M135" s="11">
        <v>21</v>
      </c>
      <c r="N135" s="26">
        <f t="shared" si="6"/>
        <v>-27.586206896551722</v>
      </c>
      <c r="O135" s="27">
        <f>L135*100/L105</f>
        <v>0.31777339469647164</v>
      </c>
      <c r="P135" s="16">
        <f>M135*100/M105</f>
        <v>0.24653674571495657</v>
      </c>
      <c r="S135" s="6"/>
    </row>
    <row r="136" spans="1:19" ht="16.5" customHeight="1" x14ac:dyDescent="0.25">
      <c r="A136" s="1"/>
      <c r="B136" s="1"/>
      <c r="C136" s="1"/>
      <c r="D136" s="1"/>
      <c r="E136" s="1"/>
      <c r="F136" s="4"/>
      <c r="G136" s="43" t="s">
        <v>36</v>
      </c>
      <c r="H136" s="43"/>
      <c r="I136" s="43"/>
      <c r="J136" s="43"/>
      <c r="K136" s="43"/>
      <c r="L136" s="20">
        <v>0</v>
      </c>
      <c r="M136" s="11">
        <v>0</v>
      </c>
      <c r="N136" s="26"/>
      <c r="O136" s="28">
        <v>0</v>
      </c>
      <c r="P136" s="16">
        <v>8.229098090849242E-3</v>
      </c>
      <c r="S136" s="6"/>
    </row>
    <row r="137" spans="1:19" ht="16.5" customHeight="1" x14ac:dyDescent="0.25">
      <c r="A137" s="1"/>
      <c r="B137" s="1"/>
      <c r="C137" s="1"/>
      <c r="D137" s="1"/>
      <c r="E137" s="1"/>
      <c r="F137" s="4"/>
      <c r="G137" s="29" t="s">
        <v>40</v>
      </c>
      <c r="H137" s="29"/>
      <c r="I137" s="29"/>
      <c r="J137" s="29"/>
      <c r="K137" s="29"/>
      <c r="L137" s="20">
        <v>27</v>
      </c>
      <c r="M137" s="11">
        <v>25</v>
      </c>
      <c r="N137" s="26">
        <f t="shared" si="6"/>
        <v>-7.4074074074074074</v>
      </c>
      <c r="O137" s="27">
        <f>L137*100/L105</f>
        <v>0.29585798816568049</v>
      </c>
      <c r="P137" s="16">
        <f>M137*100/M105</f>
        <v>0.29349612585113877</v>
      </c>
      <c r="S137" s="6"/>
    </row>
    <row r="138" spans="1:19" ht="30.75" customHeight="1" x14ac:dyDescent="0.25">
      <c r="A138" s="1"/>
      <c r="B138" s="1"/>
      <c r="C138" s="1"/>
      <c r="D138" s="1"/>
      <c r="E138" s="1"/>
      <c r="F138" s="4"/>
      <c r="G138" s="43" t="s">
        <v>76</v>
      </c>
      <c r="H138" s="43"/>
      <c r="I138" s="43"/>
      <c r="J138" s="43"/>
      <c r="K138" s="43"/>
      <c r="L138" s="20">
        <v>14</v>
      </c>
      <c r="M138" s="11">
        <v>23</v>
      </c>
      <c r="N138" s="26">
        <f t="shared" si="6"/>
        <v>64.285714285714292</v>
      </c>
      <c r="O138" s="27">
        <f>L138*100/L105</f>
        <v>0.15340784571553803</v>
      </c>
      <c r="P138" s="16">
        <f>M138*100/M105</f>
        <v>0.27001643578304768</v>
      </c>
      <c r="S138" s="6"/>
    </row>
    <row r="139" spans="1:19" ht="16.5" customHeight="1" x14ac:dyDescent="0.25">
      <c r="A139" s="1"/>
      <c r="B139" s="1"/>
      <c r="C139" s="1"/>
      <c r="D139" s="1"/>
      <c r="E139" s="1"/>
      <c r="F139" s="4"/>
      <c r="G139" s="29" t="s">
        <v>44</v>
      </c>
      <c r="H139" s="29"/>
      <c r="I139" s="29"/>
      <c r="J139" s="29"/>
      <c r="K139" s="29"/>
      <c r="L139" s="20"/>
      <c r="M139" s="11"/>
      <c r="N139" s="26"/>
      <c r="O139" s="27"/>
      <c r="P139" s="16"/>
      <c r="S139" s="6"/>
    </row>
    <row r="140" spans="1:19" ht="16.5" customHeight="1" x14ac:dyDescent="0.25">
      <c r="A140" s="1"/>
      <c r="B140" s="1"/>
      <c r="C140" s="1"/>
      <c r="D140" s="1"/>
      <c r="E140" s="1"/>
      <c r="F140" s="4"/>
      <c r="G140" s="43" t="s">
        <v>45</v>
      </c>
      <c r="H140" s="43"/>
      <c r="I140" s="43"/>
      <c r="J140" s="43"/>
      <c r="K140" s="43"/>
      <c r="L140" s="20">
        <f>L141+L142+L143</f>
        <v>83</v>
      </c>
      <c r="M140" s="11">
        <f>M141+M142+M143</f>
        <v>29</v>
      </c>
      <c r="N140" s="26">
        <f>(M140-L140)*100/L140</f>
        <v>-65.060240963855421</v>
      </c>
      <c r="O140" s="27">
        <f>L140*100/L105</f>
        <v>0.90948937102783256</v>
      </c>
      <c r="P140" s="16">
        <f>M140*100/M105</f>
        <v>0.34045550598732099</v>
      </c>
      <c r="S140" s="6"/>
    </row>
    <row r="141" spans="1:19" ht="16.5" customHeight="1" x14ac:dyDescent="0.25">
      <c r="A141" s="1"/>
      <c r="B141" s="1"/>
      <c r="C141" s="1"/>
      <c r="D141" s="1"/>
      <c r="E141" s="1"/>
      <c r="F141" s="4"/>
      <c r="G141" s="44" t="s">
        <v>68</v>
      </c>
      <c r="H141" s="44"/>
      <c r="I141" s="43" t="s">
        <v>46</v>
      </c>
      <c r="J141" s="43" t="s">
        <v>45</v>
      </c>
      <c r="K141" s="43" t="s">
        <v>45</v>
      </c>
      <c r="L141" s="20">
        <v>8</v>
      </c>
      <c r="M141" s="11">
        <v>11</v>
      </c>
      <c r="N141" s="26">
        <f t="shared" si="6"/>
        <v>37.5</v>
      </c>
      <c r="O141" s="27">
        <f>L141*100/L105</f>
        <v>8.7661626123164582E-2</v>
      </c>
      <c r="P141" s="16">
        <f>M141*100/M105</f>
        <v>0.12913829537450106</v>
      </c>
      <c r="S141" s="6"/>
    </row>
    <row r="142" spans="1:19" ht="16.5" customHeight="1" x14ac:dyDescent="0.25">
      <c r="A142" s="1"/>
      <c r="B142" s="1"/>
      <c r="C142" s="1"/>
      <c r="D142" s="1"/>
      <c r="E142" s="1"/>
      <c r="F142" s="4"/>
      <c r="G142" s="44"/>
      <c r="H142" s="44"/>
      <c r="I142" s="43" t="s">
        <v>77</v>
      </c>
      <c r="J142" s="43" t="s">
        <v>46</v>
      </c>
      <c r="K142" s="43" t="s">
        <v>46</v>
      </c>
      <c r="L142" s="24">
        <v>73</v>
      </c>
      <c r="M142" s="23">
        <v>18</v>
      </c>
      <c r="N142" s="26">
        <f t="shared" si="6"/>
        <v>-75.342465753424662</v>
      </c>
      <c r="O142" s="27">
        <f>L142*100/L105</f>
        <v>0.79991233837387687</v>
      </c>
      <c r="P142" s="16">
        <f>M142*100/M105</f>
        <v>0.21131721061281991</v>
      </c>
      <c r="S142" s="6"/>
    </row>
    <row r="143" spans="1:19" ht="16.5" customHeight="1" x14ac:dyDescent="0.25">
      <c r="A143" s="1"/>
      <c r="B143" s="1"/>
      <c r="C143" s="1"/>
      <c r="D143" s="1"/>
      <c r="E143" s="1"/>
      <c r="F143" s="4"/>
      <c r="G143" s="44"/>
      <c r="H143" s="44"/>
      <c r="I143" s="43" t="s">
        <v>49</v>
      </c>
      <c r="J143" s="43" t="s">
        <v>47</v>
      </c>
      <c r="K143" s="43" t="s">
        <v>47</v>
      </c>
      <c r="L143" s="20">
        <v>2</v>
      </c>
      <c r="M143" s="11"/>
      <c r="N143" s="26"/>
      <c r="O143" s="28">
        <f>L143*100/L105</f>
        <v>2.1915406530791146E-2</v>
      </c>
      <c r="P143" s="14"/>
      <c r="S143" s="6"/>
    </row>
    <row r="144" spans="1:19" ht="16.5" customHeight="1" x14ac:dyDescent="0.25">
      <c r="A144" s="1"/>
      <c r="B144" s="1"/>
      <c r="C144" s="1"/>
      <c r="D144" s="1"/>
      <c r="E144" s="1"/>
      <c r="F144" s="4"/>
      <c r="G144" s="43" t="s">
        <v>48</v>
      </c>
      <c r="H144" s="43"/>
      <c r="I144" s="43"/>
      <c r="J144" s="43"/>
      <c r="K144" s="43"/>
      <c r="L144" s="20">
        <v>13</v>
      </c>
      <c r="M144" s="11">
        <v>20</v>
      </c>
      <c r="N144" s="26">
        <f t="shared" si="6"/>
        <v>53.846153846153847</v>
      </c>
      <c r="O144" s="27">
        <f>L144*100/L105</f>
        <v>0.14245014245014245</v>
      </c>
      <c r="P144" s="16">
        <f>M144*100/M105</f>
        <v>0.23479690068091102</v>
      </c>
      <c r="S144" s="6"/>
    </row>
    <row r="145" spans="1:16" ht="16.5" customHeight="1" x14ac:dyDescent="0.2">
      <c r="A145" s="1"/>
      <c r="B145" s="1"/>
      <c r="C145" s="1"/>
      <c r="D145" s="1"/>
      <c r="E145" s="1"/>
      <c r="F145" s="1"/>
      <c r="G145" s="41" t="s">
        <v>75</v>
      </c>
      <c r="H145" s="41"/>
      <c r="I145" s="41"/>
      <c r="J145" s="41"/>
      <c r="K145" s="41"/>
      <c r="L145" s="41"/>
      <c r="M145" s="41"/>
      <c r="N145" s="41"/>
      <c r="O145" s="41"/>
      <c r="P145" s="41"/>
    </row>
    <row r="146" spans="1:16" ht="16.5" customHeight="1" x14ac:dyDescent="0.25">
      <c r="A146" s="1"/>
      <c r="B146" s="1"/>
      <c r="C146" s="1"/>
      <c r="D146" s="1"/>
      <c r="E146" s="1"/>
      <c r="F146" s="4"/>
      <c r="G146" s="39" t="s">
        <v>73</v>
      </c>
      <c r="H146" s="39"/>
      <c r="I146" s="39"/>
      <c r="J146" s="42" t="s">
        <v>51</v>
      </c>
      <c r="K146" s="42"/>
      <c r="L146" s="20">
        <v>2817</v>
      </c>
      <c r="M146" s="11">
        <v>2676</v>
      </c>
      <c r="N146" s="12">
        <f>(M146-L146)*100/L146</f>
        <v>-5.0053248136315229</v>
      </c>
      <c r="O146" s="15">
        <v>64.8</v>
      </c>
      <c r="P146" s="16">
        <v>64.8</v>
      </c>
    </row>
    <row r="147" spans="1:16" ht="16.5" customHeight="1" x14ac:dyDescent="0.25">
      <c r="A147" s="1"/>
      <c r="B147" s="1"/>
      <c r="C147" s="1"/>
      <c r="D147" s="1"/>
      <c r="E147" s="1"/>
      <c r="F147" s="4"/>
      <c r="G147" s="39"/>
      <c r="H147" s="39"/>
      <c r="I147" s="39"/>
      <c r="J147" s="39" t="s">
        <v>74</v>
      </c>
      <c r="K147" s="21" t="s">
        <v>52</v>
      </c>
      <c r="L147" s="20">
        <v>215</v>
      </c>
      <c r="M147" s="11">
        <v>155</v>
      </c>
      <c r="N147" s="12">
        <f t="shared" ref="N147:N148" si="7">(M147-L147)*100/L147</f>
        <v>-27.906976744186046</v>
      </c>
      <c r="O147" s="15">
        <v>33.6</v>
      </c>
      <c r="P147" s="16">
        <v>55.7</v>
      </c>
    </row>
    <row r="148" spans="1:16" ht="16.5" customHeight="1" x14ac:dyDescent="0.25">
      <c r="A148" s="1"/>
      <c r="B148" s="1"/>
      <c r="C148" s="1"/>
      <c r="D148" s="1"/>
      <c r="E148" s="1"/>
      <c r="F148" s="4"/>
      <c r="G148" s="39"/>
      <c r="H148" s="39"/>
      <c r="I148" s="39"/>
      <c r="J148" s="39"/>
      <c r="K148" s="21" t="s">
        <v>53</v>
      </c>
      <c r="L148" s="20">
        <v>518</v>
      </c>
      <c r="M148" s="11">
        <v>429</v>
      </c>
      <c r="N148" s="12">
        <f t="shared" si="7"/>
        <v>-17.18146718146718</v>
      </c>
      <c r="O148" s="15">
        <v>56.5</v>
      </c>
      <c r="P148" s="16">
        <v>56.5</v>
      </c>
    </row>
    <row r="149" spans="1:16" ht="16.5" customHeight="1" x14ac:dyDescent="0.25">
      <c r="A149" s="1"/>
      <c r="B149" s="1"/>
      <c r="C149" s="1"/>
      <c r="D149" s="1"/>
      <c r="E149" s="1"/>
      <c r="F149" s="4"/>
      <c r="G149" s="39"/>
      <c r="H149" s="39"/>
      <c r="I149" s="39"/>
      <c r="J149" s="39"/>
      <c r="K149" s="8" t="s">
        <v>55</v>
      </c>
      <c r="L149" s="20">
        <v>0</v>
      </c>
      <c r="M149" s="11">
        <v>1</v>
      </c>
      <c r="N149" s="12"/>
      <c r="O149" s="15">
        <v>100</v>
      </c>
      <c r="P149" s="16">
        <v>97.1</v>
      </c>
    </row>
    <row r="150" spans="1:16" ht="9" customHeight="1" x14ac:dyDescent="0.2">
      <c r="A150" s="1"/>
      <c r="B150" s="1"/>
      <c r="C150" s="1"/>
      <c r="D150" s="1"/>
      <c r="E150" s="1"/>
      <c r="F150" s="1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14.25" customHeight="1" x14ac:dyDescent="0.2">
      <c r="A151" s="1"/>
      <c r="B151" s="1"/>
      <c r="C151" s="1"/>
      <c r="D151" s="1"/>
      <c r="E151" s="1"/>
      <c r="F151" s="1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ht="14.25" customHeight="1" x14ac:dyDescent="0.2">
      <c r="A152" s="1"/>
      <c r="B152" s="1"/>
      <c r="C152" s="1"/>
      <c r="D152" s="1"/>
      <c r="E152" s="1"/>
      <c r="F152" s="1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ht="14.25" customHeight="1" x14ac:dyDescent="0.2">
      <c r="A153" s="1"/>
      <c r="B153" s="1"/>
      <c r="C153" s="1"/>
      <c r="D153" s="1"/>
      <c r="E153" s="1"/>
      <c r="F153" s="1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</sheetData>
  <mergeCells count="58">
    <mergeCell ref="G153:P153"/>
    <mergeCell ref="G145:P145"/>
    <mergeCell ref="G146:I149"/>
    <mergeCell ref="J146:K146"/>
    <mergeCell ref="J147:J149"/>
    <mergeCell ref="G151:P151"/>
    <mergeCell ref="G152:P152"/>
    <mergeCell ref="G134:K134"/>
    <mergeCell ref="G144:K144"/>
    <mergeCell ref="G136:K136"/>
    <mergeCell ref="G137:K137"/>
    <mergeCell ref="G138:K138"/>
    <mergeCell ref="G139:K139"/>
    <mergeCell ref="G140:K140"/>
    <mergeCell ref="G141:H143"/>
    <mergeCell ref="I141:K141"/>
    <mergeCell ref="I142:K142"/>
    <mergeCell ref="I143:K143"/>
    <mergeCell ref="G135:K135"/>
    <mergeCell ref="G129:K129"/>
    <mergeCell ref="G119:H125"/>
    <mergeCell ref="I119:K119"/>
    <mergeCell ref="I120:K120"/>
    <mergeCell ref="I121:K121"/>
    <mergeCell ref="I122:K122"/>
    <mergeCell ref="I123:K123"/>
    <mergeCell ref="I124:J125"/>
    <mergeCell ref="G126:K126"/>
    <mergeCell ref="G127:K127"/>
    <mergeCell ref="G128:K128"/>
    <mergeCell ref="G130:K130"/>
    <mergeCell ref="G131:K131"/>
    <mergeCell ref="G132:K132"/>
    <mergeCell ref="G133:K133"/>
    <mergeCell ref="G105:K105"/>
    <mergeCell ref="G106:G118"/>
    <mergeCell ref="H106:K106"/>
    <mergeCell ref="H107:K107"/>
    <mergeCell ref="H108:K108"/>
    <mergeCell ref="H109:K109"/>
    <mergeCell ref="H110:K110"/>
    <mergeCell ref="H111:K111"/>
    <mergeCell ref="H112:K112"/>
    <mergeCell ref="H113:K113"/>
    <mergeCell ref="H114:K114"/>
    <mergeCell ref="H115:J116"/>
    <mergeCell ref="H117:K117"/>
    <mergeCell ref="I118:K118"/>
    <mergeCell ref="G97:P97"/>
    <mergeCell ref="G99:P99"/>
    <mergeCell ref="G100:P100"/>
    <mergeCell ref="G101:P101"/>
    <mergeCell ref="G103:K104"/>
    <mergeCell ref="L103:L104"/>
    <mergeCell ref="M103:M104"/>
    <mergeCell ref="N103:N104"/>
    <mergeCell ref="O103:P103"/>
    <mergeCell ref="G98:P98"/>
  </mergeCells>
  <pageMargins left="0.78740157480314965" right="0.19685039370078741" top="0.39370078740157483" bottom="0.39370078740157483" header="0.39370078740157483" footer="0.3937007874015748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Кировская область</vt:lpstr>
      <vt:lpstr>'Кировская область'!Область_печати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Нелюбина Ирина В.</dc:creator>
  <cp:lastModifiedBy>Ершова Олеся Л.</cp:lastModifiedBy>
  <cp:lastPrinted>2018-06-06T13:12:49Z</cp:lastPrinted>
  <dcterms:created xsi:type="dcterms:W3CDTF">2016-07-14T12:19:36Z</dcterms:created>
  <dcterms:modified xsi:type="dcterms:W3CDTF">2018-06-06T13:15:47Z</dcterms:modified>
</cp:coreProperties>
</file>