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60" windowWidth="22260" windowHeight="12585" activeTab="2"/>
  </bookViews>
  <sheets>
    <sheet name="УОН" sheetId="1" r:id="rId1"/>
    <sheet name="НЛ" sheetId="3" r:id="rId2"/>
    <sheet name="СУ" sheetId="6" r:id="rId3"/>
    <sheet name="УСО" sheetId="7" r:id="rId4"/>
    <sheet name="11-СТАТ" sheetId="8" r:id="rId5"/>
  </sheets>
  <externalReferences>
    <externalReference r:id="rId6"/>
  </externalReferences>
  <definedNames>
    <definedName name="_xlnm.Print_Area" localSheetId="3">УСО!$A$1:$I$8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7" l="1"/>
  <c r="F7" i="7"/>
  <c r="F4" i="7"/>
  <c r="F5" i="7"/>
  <c r="F6" i="7"/>
  <c r="F8" i="7"/>
  <c r="F10" i="8"/>
  <c r="F9" i="8"/>
  <c r="F8" i="8"/>
  <c r="F7" i="8"/>
  <c r="F6" i="8"/>
  <c r="F5" i="8"/>
  <c r="I8" i="7"/>
  <c r="I6" i="7"/>
  <c r="I5" i="7"/>
  <c r="I4" i="7"/>
  <c r="D3" i="6" l="1"/>
  <c r="C3" i="6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D2" i="6"/>
  <c r="C2" i="6"/>
  <c r="C3" i="3"/>
  <c r="B3" i="3"/>
  <c r="C140" i="1"/>
  <c r="B140" i="1"/>
  <c r="C128" i="1"/>
  <c r="B128" i="1"/>
  <c r="C115" i="1"/>
  <c r="B115" i="1"/>
  <c r="C103" i="1"/>
  <c r="B103" i="1"/>
  <c r="C90" i="1"/>
  <c r="B90" i="1"/>
  <c r="C78" i="1"/>
  <c r="B78" i="1"/>
  <c r="C65" i="1"/>
  <c r="B65" i="1"/>
  <c r="C53" i="1"/>
  <c r="B53" i="1"/>
  <c r="C40" i="1"/>
  <c r="B40" i="1"/>
  <c r="C28" i="1"/>
  <c r="B28" i="1"/>
  <c r="C15" i="1"/>
  <c r="B15" i="1"/>
  <c r="C3" i="1"/>
  <c r="B3" i="1"/>
  <c r="D141" i="1" l="1"/>
  <c r="D146" i="1"/>
  <c r="D149" i="1"/>
  <c r="D130" i="1"/>
  <c r="D134" i="1"/>
  <c r="D91" i="1"/>
  <c r="D93" i="1"/>
  <c r="D95" i="1"/>
  <c r="D97" i="1"/>
  <c r="D99" i="1"/>
  <c r="D80" i="1"/>
  <c r="D83" i="1"/>
  <c r="D84" i="1"/>
  <c r="D87" i="1"/>
  <c r="D66" i="1"/>
  <c r="D67" i="1"/>
  <c r="D68" i="1"/>
  <c r="D70" i="1"/>
  <c r="D72" i="1"/>
  <c r="D74" i="1"/>
  <c r="D54" i="1"/>
  <c r="D55" i="1"/>
  <c r="D56" i="1"/>
  <c r="D58" i="1"/>
  <c r="D60" i="1"/>
  <c r="D62" i="1"/>
  <c r="D41" i="1"/>
  <c r="D42" i="1"/>
  <c r="D43" i="1"/>
  <c r="D45" i="1"/>
  <c r="D46" i="1"/>
  <c r="D47" i="1"/>
  <c r="D49" i="1"/>
  <c r="D30" i="1"/>
  <c r="D34" i="1"/>
  <c r="D35" i="1"/>
  <c r="D37" i="1"/>
  <c r="D19" i="1"/>
  <c r="D16" i="1"/>
  <c r="D4" i="1"/>
  <c r="D5" i="1"/>
  <c r="D6" i="1"/>
  <c r="D7" i="1"/>
  <c r="D9" i="1"/>
  <c r="D10" i="1"/>
  <c r="D11" i="1"/>
  <c r="D147" i="1"/>
  <c r="D145" i="1"/>
  <c r="D142" i="1"/>
  <c r="D137" i="1"/>
  <c r="D135" i="1"/>
  <c r="D133" i="1"/>
  <c r="D131" i="1"/>
  <c r="D129" i="1"/>
  <c r="D121" i="1"/>
  <c r="D117" i="1"/>
  <c r="D109" i="1"/>
  <c r="D105" i="1"/>
  <c r="D96" i="1"/>
  <c r="D92" i="1"/>
  <c r="D85" i="1"/>
  <c r="D81" i="1"/>
  <c r="D79" i="1"/>
  <c r="D23" i="1" l="1"/>
  <c r="D22" i="1"/>
  <c r="D21" i="1"/>
  <c r="D18" i="1"/>
  <c r="D17" i="1"/>
  <c r="D112" i="1"/>
  <c r="D110" i="1"/>
  <c r="D108" i="1"/>
  <c r="D106" i="1"/>
  <c r="D104" i="1"/>
  <c r="D124" i="1"/>
  <c r="D122" i="1"/>
  <c r="D120" i="1"/>
  <c r="D118" i="1"/>
  <c r="D116" i="1"/>
  <c r="D59" i="1"/>
  <c r="D71" i="1"/>
  <c r="D8" i="1"/>
  <c r="D12" i="1"/>
  <c r="D29" i="1"/>
  <c r="D31" i="1"/>
  <c r="D33" i="1"/>
  <c r="D20" i="1"/>
  <c r="D24" i="1"/>
  <c r="D32" i="1"/>
  <c r="D36" i="1"/>
  <c r="D57" i="1"/>
  <c r="D61" i="1"/>
  <c r="D82" i="1"/>
  <c r="D86" i="1"/>
  <c r="D107" i="1"/>
  <c r="D111" i="1"/>
  <c r="D132" i="1"/>
  <c r="D136" i="1"/>
  <c r="D44" i="1"/>
  <c r="D48" i="1"/>
  <c r="D69" i="1"/>
  <c r="D73" i="1"/>
  <c r="D94" i="1"/>
  <c r="D98" i="1"/>
  <c r="D119" i="1"/>
  <c r="D123" i="1"/>
  <c r="D144" i="1"/>
  <c r="D148" i="1"/>
  <c r="E6" i="6"/>
  <c r="E10" i="6"/>
  <c r="E34" i="6"/>
  <c r="E18" i="6"/>
  <c r="E17" i="6"/>
  <c r="E16" i="6"/>
  <c r="E15" i="6"/>
  <c r="E14" i="6"/>
  <c r="E13" i="6"/>
  <c r="E12" i="6"/>
  <c r="E11" i="6"/>
  <c r="E9" i="6"/>
  <c r="E8" i="6"/>
  <c r="E7" i="6"/>
  <c r="E5" i="6"/>
  <c r="E3" i="6"/>
  <c r="E38" i="6"/>
  <c r="E37" i="6"/>
  <c r="E36" i="6"/>
  <c r="E35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4" i="6"/>
  <c r="D11" i="3" l="1"/>
  <c r="D9" i="3"/>
  <c r="D7" i="3"/>
  <c r="D5" i="3"/>
  <c r="D4" i="3" l="1"/>
  <c r="D6" i="3"/>
  <c r="D10" i="3"/>
  <c r="D8" i="3"/>
  <c r="D12" i="3"/>
</calcChain>
</file>

<file path=xl/sharedStrings.xml><?xml version="1.0" encoding="utf-8"?>
<sst xmlns="http://schemas.openxmlformats.org/spreadsheetml/2006/main" count="221" uniqueCount="63">
  <si>
    <t>Надзор за исполнением законов, соблюдением прав и свобод граждан</t>
  </si>
  <si>
    <t>+/- (%)</t>
  </si>
  <si>
    <t>Выявлено нарушений законов, всего</t>
  </si>
  <si>
    <t>Принесено протестов</t>
  </si>
  <si>
    <t>Направлено исков</t>
  </si>
  <si>
    <t>Внесено представлений</t>
  </si>
  <si>
    <t>Наказано по представлениям</t>
  </si>
  <si>
    <t>Привлечено к административной ответственности</t>
  </si>
  <si>
    <t>Предостережено</t>
  </si>
  <si>
    <t>Направлено материалов по ст. 37 УПК РФ</t>
  </si>
  <si>
    <t>Возбуждено уголовных дел</t>
  </si>
  <si>
    <t>В сфере экономики</t>
  </si>
  <si>
    <t>О государственной и муниципальной собственности</t>
  </si>
  <si>
    <t>О землепользовании</t>
  </si>
  <si>
    <t>О защите прав субъектов предпринимательской деятельности</t>
  </si>
  <si>
    <t>B сфере соблюдения прав человека и гражданина</t>
  </si>
  <si>
    <t>Об оплате труда</t>
  </si>
  <si>
    <t>В сфере ЖКХ</t>
  </si>
  <si>
    <t>Надзор за исполнением законов на досудебной стадии уголовного судопроизводства</t>
  </si>
  <si>
    <t>Отменено постановлений о возбуждении уголовного дела</t>
  </si>
  <si>
    <t>Из них по</t>
  </si>
  <si>
    <t>СК</t>
  </si>
  <si>
    <t>Следствие МВД</t>
  </si>
  <si>
    <t>Дознание МВД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</si>
  <si>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</si>
  <si>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</si>
  <si>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</si>
  <si>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</si>
  <si>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Выявлено прокурором нарушений законов при производстве следствия и дознания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</si>
  <si>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</si>
  <si>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</si>
  <si>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</si>
  <si>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О правах и интересах несовершеннолетних</t>
  </si>
  <si>
    <t>Направлено требований об устранении нарушений федерального законодательства в порядке п. 3 ч. 2 ст. 37 УПК РФ</t>
  </si>
  <si>
    <t>Удовлетворено требований прокурора об устранении нарушений</t>
  </si>
  <si>
    <t>В сфере законодательства о долевом жилищном строительстве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</si>
  <si>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</si>
  <si>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</si>
  <si>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>В сфере охраны окружающей среды и природопользования</t>
  </si>
  <si>
    <t>***</t>
  </si>
  <si>
    <t>Участие прокурора в уголовном судопроизводстве</t>
  </si>
  <si>
    <t>всего уголовных дел</t>
  </si>
  <si>
    <t>в отношении лиц</t>
  </si>
  <si>
    <t>в судебном заседании первой инстанции рассмотрено уголовных дел</t>
  </si>
  <si>
    <t>стр 1</t>
  </si>
  <si>
    <t>Из них</t>
  </si>
  <si>
    <t>с постановлением приговора</t>
  </si>
  <si>
    <t>стр 6</t>
  </si>
  <si>
    <t xml:space="preserve">с прекращением уголовного дела </t>
  </si>
  <si>
    <t>стр 9</t>
  </si>
  <si>
    <t xml:space="preserve">в суде апелляционной инстанции рассмотрено уголовных дел по представлениям прокуроров и жалобам сторон </t>
  </si>
  <si>
    <t>стр37+58</t>
  </si>
  <si>
    <t>Выявлено нарушений, допущенных при учете преступлений</t>
  </si>
  <si>
    <t>в т.ч.</t>
  </si>
  <si>
    <t>нарушения сроков представления документов первичного учета</t>
  </si>
  <si>
    <t>искажение сведений о преступлении и лице, его совершившем</t>
  </si>
  <si>
    <t>принято мер реагирования</t>
  </si>
  <si>
    <t>внесено представлений</t>
  </si>
  <si>
    <t>направлено информаций</t>
  </si>
  <si>
    <t>6 мес. 2019</t>
  </si>
  <si>
    <t>6 мес. 2020</t>
  </si>
  <si>
    <t xml:space="preserve">с прекращением уголовного дела и назначением судебного штрафа </t>
  </si>
  <si>
    <t xml:space="preserve">Сведения о выявленных за 6 месяцев 2020 года нарушениях, допущенных в сфере уголовно-правовой статистики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</si>
</sst>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Arial Cyr"/>
      <charset val="204"/>
    </font>
    <font>
      <sz val="10"/>
      <color indexed="1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64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7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5" fontId="7" fillId="0" borderId="24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65" fontId="7" fillId="0" borderId="35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7" fillId="0" borderId="37" xfId="0" applyNumberFormat="1" applyFont="1" applyBorder="1" applyAlignment="1">
      <alignment horizontal="center" vertical="center"/>
    </xf>
    <xf numFmtId="0" fontId="0" fillId="0" borderId="38" xfId="0" applyBorder="1" applyAlignment="1"/>
    <xf numFmtId="0" fontId="4" fillId="0" borderId="39" xfId="0" applyFont="1" applyBorder="1" applyAlignment="1">
      <alignment wrapText="1"/>
    </xf>
    <xf numFmtId="164" fontId="5" fillId="0" borderId="3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165" fontId="7" fillId="0" borderId="42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wrapText="1"/>
    </xf>
    <xf numFmtId="164" fontId="5" fillId="0" borderId="57" xfId="0" applyNumberFormat="1" applyFont="1" applyBorder="1" applyAlignment="1">
      <alignment horizontal="center" vertical="center"/>
    </xf>
    <xf numFmtId="165" fontId="7" fillId="0" borderId="5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55" xfId="0" applyFont="1" applyBorder="1" applyAlignment="1">
      <alignment horizontal="center" wrapText="1"/>
    </xf>
    <xf numFmtId="0" fontId="0" fillId="0" borderId="55" xfId="0" applyBorder="1" applyAlignment="1">
      <alignment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0" fillId="0" borderId="36" xfId="0" applyBorder="1" applyAlignment="1"/>
    <xf numFmtId="0" fontId="0" fillId="0" borderId="5" xfId="0" applyBorder="1" applyAlignment="1"/>
    <xf numFmtId="0" fontId="8" fillId="0" borderId="0" xfId="0" applyFont="1" applyAlignment="1">
      <alignment horizontal="center" wrapText="1"/>
    </xf>
    <xf numFmtId="164" fontId="11" fillId="0" borderId="38" xfId="0" applyNumberFormat="1" applyFont="1" applyBorder="1" applyAlignment="1">
      <alignment horizontal="center" wrapText="1"/>
    </xf>
    <xf numFmtId="0" fontId="10" fillId="0" borderId="38" xfId="0" applyFont="1" applyBorder="1" applyAlignment="1">
      <alignment horizontal="center" vertical="center" wrapText="1"/>
    </xf>
    <xf numFmtId="164" fontId="12" fillId="0" borderId="38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3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3" fillId="0" borderId="38" xfId="1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textRotation="90" wrapText="1"/>
    </xf>
    <xf numFmtId="0" fontId="18" fillId="0" borderId="38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38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3" fillId="0" borderId="38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8" xfId="0" applyFont="1" applyBorder="1" applyAlignment="1">
      <alignment horizontal="center" textRotation="90"/>
    </xf>
    <xf numFmtId="0" fontId="13" fillId="0" borderId="38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8%20&#1041;&#1070;&#1051;&#1051;&#1045;&#1058;&#1045;&#1053;&#1068;\2020\&#1041;&#1102;&#1083;&#1083;&#1077;&#1090;&#1077;&#1085;&#1100;%202020-06\prest-06-20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30"/>
      <sheetName val="SVD"/>
      <sheetName val="F451"/>
      <sheetName val="nark"/>
      <sheetName val="dolayapr"/>
      <sheetName val="494-st"/>
      <sheetName val="494-30"/>
      <sheetName val="DB-year"/>
      <sheetName val="DB_6_12"/>
      <sheetName val="DB-quart"/>
      <sheetName val="DB"/>
      <sheetName val="Титул"/>
      <sheetName val="Преступность"/>
      <sheetName val="коррупция"/>
      <sheetName val="наркотики"/>
      <sheetName val="11-СТАТ (р.1)"/>
      <sheetName val="11-СТАТ (р.2)"/>
      <sheetName val="След.работа"/>
      <sheetName val="НСиД"/>
      <sheetName val="Р"/>
      <sheetName val="К - раздел 1"/>
      <sheetName val="К - раздел 7"/>
      <sheetName val="К - раздел 9-13"/>
      <sheetName val="ФБ-Раздел 1-4"/>
      <sheetName val="ЛПД"/>
      <sheetName val="УИ"/>
      <sheetName val="ОПК (общий)"/>
      <sheetName val="ОПК (след)"/>
      <sheetName val="ОН"/>
      <sheetName val="НЛ"/>
      <sheetName val="УСО"/>
      <sheetName val="ГАС"/>
      <sheetName val="СМИ"/>
      <sheetName val="ОЖ"/>
      <sheetName val="КДПО"/>
      <sheetName val="2-Е"/>
      <sheetName val="НСиД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6 мес. 2019 г.</v>
          </cell>
          <cell r="D3" t="str">
            <v>6 мес. 2020 г.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C3" t="str">
            <v>184</v>
          </cell>
          <cell r="D3" t="str">
            <v>103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C4" t="str">
            <v>35258</v>
          </cell>
          <cell r="D4" t="str">
            <v>38926</v>
          </cell>
        </row>
        <row r="5">
          <cell r="C5" t="str">
            <v>4810</v>
          </cell>
          <cell r="D5" t="str">
            <v>5169</v>
          </cell>
        </row>
        <row r="6">
          <cell r="C6" t="str">
            <v>4420</v>
          </cell>
          <cell r="D6" t="str">
            <v>4974</v>
          </cell>
        </row>
        <row r="7">
          <cell r="C7" t="str">
            <v>8516</v>
          </cell>
          <cell r="D7" t="str">
            <v>8978</v>
          </cell>
        </row>
        <row r="8">
          <cell r="C8" t="str">
            <v>8685</v>
          </cell>
          <cell r="D8" t="str">
            <v>8423</v>
          </cell>
        </row>
        <row r="10">
          <cell r="C10" t="str">
            <v>2388</v>
          </cell>
          <cell r="D10" t="str">
            <v>1981</v>
          </cell>
        </row>
        <row r="11">
          <cell r="C11" t="str">
            <v>518</v>
          </cell>
          <cell r="D11" t="str">
            <v>714</v>
          </cell>
        </row>
        <row r="12">
          <cell r="C12" t="str">
            <v>256</v>
          </cell>
          <cell r="D12" t="str">
            <v>228</v>
          </cell>
        </row>
        <row r="13">
          <cell r="C13" t="str">
            <v>212</v>
          </cell>
          <cell r="D13" t="str">
            <v>190</v>
          </cell>
        </row>
        <row r="18">
          <cell r="C18" t="str">
            <v>8752</v>
          </cell>
          <cell r="D18" t="str">
            <v>10650</v>
          </cell>
        </row>
        <row r="19">
          <cell r="C19" t="str">
            <v>1260</v>
          </cell>
          <cell r="D19" t="str">
            <v>1443</v>
          </cell>
        </row>
        <row r="20">
          <cell r="C20" t="str">
            <v>406</v>
          </cell>
          <cell r="D20" t="str">
            <v>558</v>
          </cell>
        </row>
        <row r="21">
          <cell r="C21" t="str">
            <v>2564</v>
          </cell>
          <cell r="D21" t="str">
            <v>3072</v>
          </cell>
        </row>
        <row r="22">
          <cell r="C22" t="str">
            <v>1996</v>
          </cell>
          <cell r="D22" t="str">
            <v>2308</v>
          </cell>
        </row>
        <row r="24">
          <cell r="C24" t="str">
            <v>771</v>
          </cell>
          <cell r="D24" t="str">
            <v>649</v>
          </cell>
        </row>
        <row r="25">
          <cell r="C25" t="str">
            <v>176</v>
          </cell>
          <cell r="D25" t="str">
            <v>162</v>
          </cell>
        </row>
        <row r="26">
          <cell r="C26" t="str">
            <v>153</v>
          </cell>
          <cell r="D26" t="str">
            <v>121</v>
          </cell>
        </row>
        <row r="27">
          <cell r="C27" t="str">
            <v>123</v>
          </cell>
          <cell r="D27" t="str">
            <v>99</v>
          </cell>
        </row>
        <row r="33">
          <cell r="C33" t="str">
            <v>760</v>
          </cell>
          <cell r="D33" t="str">
            <v>871</v>
          </cell>
        </row>
        <row r="34">
          <cell r="C34" t="str">
            <v>53</v>
          </cell>
          <cell r="D34" t="str">
            <v>139</v>
          </cell>
        </row>
        <row r="35">
          <cell r="C35" t="str">
            <v>58</v>
          </cell>
          <cell r="D35" t="str">
            <v>38</v>
          </cell>
        </row>
        <row r="36">
          <cell r="C36" t="str">
            <v>266</v>
          </cell>
          <cell r="D36" t="str">
            <v>256</v>
          </cell>
        </row>
        <row r="37">
          <cell r="C37" t="str">
            <v>197</v>
          </cell>
          <cell r="D37" t="str">
            <v>182</v>
          </cell>
        </row>
        <row r="39">
          <cell r="C39" t="str">
            <v>88</v>
          </cell>
          <cell r="D39" t="str">
            <v>35</v>
          </cell>
        </row>
        <row r="40">
          <cell r="C40" t="str">
            <v>1</v>
          </cell>
          <cell r="D40" t="str">
            <v>7</v>
          </cell>
        </row>
        <row r="41">
          <cell r="C41" t="str">
            <v>3</v>
          </cell>
          <cell r="D41" t="str">
            <v>3</v>
          </cell>
        </row>
        <row r="42">
          <cell r="C42" t="str">
            <v>2</v>
          </cell>
          <cell r="D42" t="str">
            <v>2</v>
          </cell>
        </row>
        <row r="47">
          <cell r="C47" t="str">
            <v>906</v>
          </cell>
          <cell r="D47" t="str">
            <v>992</v>
          </cell>
        </row>
        <row r="48">
          <cell r="C48" t="str">
            <v>133</v>
          </cell>
          <cell r="D48" t="str">
            <v>147</v>
          </cell>
        </row>
        <row r="49">
          <cell r="C49" t="str">
            <v>105</v>
          </cell>
          <cell r="D49" t="str">
            <v>206</v>
          </cell>
        </row>
        <row r="50">
          <cell r="C50" t="str">
            <v>230</v>
          </cell>
          <cell r="D50" t="str">
            <v>195</v>
          </cell>
        </row>
        <row r="51">
          <cell r="C51" t="str">
            <v>130</v>
          </cell>
          <cell r="D51" t="str">
            <v>106</v>
          </cell>
        </row>
        <row r="53">
          <cell r="C53" t="str">
            <v>17</v>
          </cell>
          <cell r="D53" t="str">
            <v>34</v>
          </cell>
        </row>
        <row r="54">
          <cell r="C54" t="str">
            <v>8</v>
          </cell>
          <cell r="D54" t="str">
            <v>11</v>
          </cell>
        </row>
        <row r="55">
          <cell r="C55" t="str">
            <v>3</v>
          </cell>
          <cell r="D55" t="str">
            <v>5</v>
          </cell>
        </row>
        <row r="56">
          <cell r="C56" t="str">
            <v>2</v>
          </cell>
          <cell r="D56" t="str">
            <v>4</v>
          </cell>
        </row>
        <row r="62">
          <cell r="C62" t="str">
            <v>1209</v>
          </cell>
          <cell r="D62" t="str">
            <v>1152</v>
          </cell>
        </row>
        <row r="63">
          <cell r="C63" t="str">
            <v>191</v>
          </cell>
          <cell r="D63" t="str">
            <v>181</v>
          </cell>
        </row>
        <row r="64">
          <cell r="C64" t="str">
            <v>1</v>
          </cell>
          <cell r="D64" t="str">
            <v>2</v>
          </cell>
        </row>
        <row r="65">
          <cell r="C65" t="str">
            <v>377</v>
          </cell>
          <cell r="D65" t="str">
            <v>344</v>
          </cell>
        </row>
        <row r="66">
          <cell r="C66" t="str">
            <v>309</v>
          </cell>
          <cell r="D66" t="str">
            <v>241</v>
          </cell>
        </row>
        <row r="68">
          <cell r="C68" t="str">
            <v>183</v>
          </cell>
          <cell r="D68" t="str">
            <v>105</v>
          </cell>
        </row>
        <row r="69">
          <cell r="C69" t="str">
            <v>48</v>
          </cell>
          <cell r="D69" t="str">
            <v>20</v>
          </cell>
        </row>
        <row r="70">
          <cell r="C70" t="str">
            <v>20</v>
          </cell>
          <cell r="D70" t="str">
            <v>14</v>
          </cell>
        </row>
        <row r="71">
          <cell r="C71" t="str">
            <v>16</v>
          </cell>
          <cell r="D71" t="str">
            <v>11</v>
          </cell>
        </row>
        <row r="76">
          <cell r="C76" t="str">
            <v>663</v>
          </cell>
          <cell r="D76" t="str">
            <v>847</v>
          </cell>
        </row>
        <row r="77">
          <cell r="C77" t="str">
            <v>103</v>
          </cell>
          <cell r="D77" t="str">
            <v>152</v>
          </cell>
        </row>
        <row r="78">
          <cell r="C78" t="str">
            <v>9</v>
          </cell>
          <cell r="D78" t="str">
            <v>13</v>
          </cell>
        </row>
        <row r="79">
          <cell r="C79" t="str">
            <v>242</v>
          </cell>
          <cell r="D79" t="str">
            <v>269</v>
          </cell>
        </row>
        <row r="80">
          <cell r="C80" t="str">
            <v>218</v>
          </cell>
          <cell r="D80" t="str">
            <v>206</v>
          </cell>
        </row>
        <row r="82">
          <cell r="C82" t="str">
            <v>38</v>
          </cell>
          <cell r="D82" t="str">
            <v>48</v>
          </cell>
        </row>
        <row r="83">
          <cell r="C83" t="str">
            <v>3</v>
          </cell>
          <cell r="D83" t="str">
            <v>13</v>
          </cell>
        </row>
        <row r="84">
          <cell r="C84" t="str">
            <v>8</v>
          </cell>
          <cell r="D84" t="str">
            <v>11</v>
          </cell>
        </row>
        <row r="85">
          <cell r="C85" t="str">
            <v>7</v>
          </cell>
          <cell r="D85" t="str">
            <v>10</v>
          </cell>
        </row>
        <row r="91">
          <cell r="C91" t="str">
            <v>2396</v>
          </cell>
          <cell r="D91" t="str">
            <v>3091</v>
          </cell>
        </row>
        <row r="92">
          <cell r="C92" t="str">
            <v>580</v>
          </cell>
          <cell r="D92" t="str">
            <v>726</v>
          </cell>
        </row>
        <row r="93">
          <cell r="C93" t="str">
            <v>4</v>
          </cell>
          <cell r="D93" t="str">
            <v>31</v>
          </cell>
        </row>
        <row r="94">
          <cell r="C94" t="str">
            <v>628</v>
          </cell>
          <cell r="D94" t="str">
            <v>941</v>
          </cell>
        </row>
        <row r="95">
          <cell r="C95" t="str">
            <v>516</v>
          </cell>
          <cell r="D95" t="str">
            <v>736</v>
          </cell>
        </row>
        <row r="97">
          <cell r="C97" t="str">
            <v>135</v>
          </cell>
          <cell r="D97" t="str">
            <v>195</v>
          </cell>
        </row>
        <row r="98">
          <cell r="C98" t="str">
            <v>40</v>
          </cell>
          <cell r="D98" t="str">
            <v>17</v>
          </cell>
        </row>
        <row r="99">
          <cell r="C99" t="str">
            <v>17</v>
          </cell>
          <cell r="D99" t="str">
            <v>7</v>
          </cell>
        </row>
        <row r="100">
          <cell r="C100" t="str">
            <v>14</v>
          </cell>
          <cell r="D100" t="str">
            <v>4</v>
          </cell>
        </row>
        <row r="105">
          <cell r="C105" t="str">
            <v>1659</v>
          </cell>
          <cell r="D105" t="str">
            <v>1335</v>
          </cell>
        </row>
        <row r="106">
          <cell r="C106" t="str">
            <v>145</v>
          </cell>
          <cell r="D106" t="str">
            <v>65</v>
          </cell>
        </row>
        <row r="107">
          <cell r="C107" t="str">
            <v>156</v>
          </cell>
          <cell r="D107" t="str">
            <v>179</v>
          </cell>
        </row>
        <row r="108">
          <cell r="C108" t="str">
            <v>460</v>
          </cell>
          <cell r="D108" t="str">
            <v>402</v>
          </cell>
        </row>
        <row r="109">
          <cell r="C109" t="str">
            <v>455</v>
          </cell>
          <cell r="D109" t="str">
            <v>368</v>
          </cell>
        </row>
        <row r="111">
          <cell r="C111" t="str">
            <v>166</v>
          </cell>
          <cell r="D111" t="str">
            <v>144</v>
          </cell>
        </row>
        <row r="112">
          <cell r="C112" t="str">
            <v>4</v>
          </cell>
          <cell r="D112" t="str">
            <v>12</v>
          </cell>
        </row>
        <row r="113">
          <cell r="C113" t="str">
            <v>25</v>
          </cell>
          <cell r="D113" t="str">
            <v>15</v>
          </cell>
        </row>
        <row r="114">
          <cell r="C114" t="str">
            <v>21</v>
          </cell>
          <cell r="D114" t="str">
            <v>14</v>
          </cell>
        </row>
        <row r="120">
          <cell r="C120" t="str">
            <v>22390</v>
          </cell>
          <cell r="D120" t="str">
            <v>23550</v>
          </cell>
        </row>
        <row r="121">
          <cell r="C121" t="str">
            <v>2836</v>
          </cell>
          <cell r="D121" t="str">
            <v>2840</v>
          </cell>
        </row>
        <row r="122">
          <cell r="C122" t="str">
            <v>3835</v>
          </cell>
          <cell r="D122" t="str">
            <v>3785</v>
          </cell>
        </row>
        <row r="123">
          <cell r="C123" t="str">
            <v>4818</v>
          </cell>
          <cell r="D123" t="str">
            <v>4800</v>
          </cell>
        </row>
        <row r="124">
          <cell r="C124" t="str">
            <v>5249</v>
          </cell>
          <cell r="D124" t="str">
            <v>4837</v>
          </cell>
        </row>
        <row r="126">
          <cell r="C126" t="str">
            <v>1297</v>
          </cell>
          <cell r="D126" t="str">
            <v>1088</v>
          </cell>
        </row>
        <row r="127">
          <cell r="C127" t="str">
            <v>338</v>
          </cell>
          <cell r="D127" t="str">
            <v>540</v>
          </cell>
        </row>
        <row r="128">
          <cell r="C128" t="str">
            <v>74</v>
          </cell>
          <cell r="D128" t="str">
            <v>83</v>
          </cell>
        </row>
        <row r="129">
          <cell r="C129" t="str">
            <v>66</v>
          </cell>
          <cell r="D129" t="str">
            <v>70</v>
          </cell>
        </row>
        <row r="134">
          <cell r="C134" t="str">
            <v>4437</v>
          </cell>
          <cell r="D134" t="str">
            <v>3953</v>
          </cell>
        </row>
        <row r="135">
          <cell r="C135" t="str">
            <v>295</v>
          </cell>
          <cell r="D135" t="str">
            <v>376</v>
          </cell>
        </row>
        <row r="136">
          <cell r="C136" t="str">
            <v>2095</v>
          </cell>
          <cell r="D136" t="str">
            <v>1761</v>
          </cell>
        </row>
        <row r="137">
          <cell r="C137" t="str">
            <v>475</v>
          </cell>
          <cell r="D137" t="str">
            <v>477</v>
          </cell>
        </row>
        <row r="138">
          <cell r="C138" t="str">
            <v>501</v>
          </cell>
          <cell r="D138" t="str">
            <v>452</v>
          </cell>
        </row>
        <row r="140">
          <cell r="C140" t="str">
            <v>384</v>
          </cell>
          <cell r="D140" t="str">
            <v>352</v>
          </cell>
        </row>
        <row r="141">
          <cell r="C141" t="str">
            <v>153</v>
          </cell>
          <cell r="D141" t="str">
            <v>160</v>
          </cell>
        </row>
        <row r="142">
          <cell r="C142" t="str">
            <v>28</v>
          </cell>
          <cell r="D142" t="str">
            <v>25</v>
          </cell>
        </row>
        <row r="143">
          <cell r="C143" t="str">
            <v>24</v>
          </cell>
          <cell r="D143" t="str">
            <v>21</v>
          </cell>
        </row>
        <row r="149">
          <cell r="C149" t="str">
            <v>3968</v>
          </cell>
          <cell r="D149" t="str">
            <v>4456</v>
          </cell>
        </row>
        <row r="150">
          <cell r="C150" t="str">
            <v>187</v>
          </cell>
          <cell r="D150" t="str">
            <v>131</v>
          </cell>
        </row>
        <row r="151">
          <cell r="C151" t="str">
            <v>238</v>
          </cell>
          <cell r="D151" t="str">
            <v>281</v>
          </cell>
        </row>
        <row r="152">
          <cell r="C152" t="str">
            <v>1515</v>
          </cell>
          <cell r="D152" t="str">
            <v>1659</v>
          </cell>
        </row>
        <row r="153">
          <cell r="C153" t="str">
            <v>1389</v>
          </cell>
          <cell r="D153" t="str">
            <v>1300</v>
          </cell>
        </row>
        <row r="155">
          <cell r="C155" t="str">
            <v>288</v>
          </cell>
          <cell r="D155" t="str">
            <v>241</v>
          </cell>
        </row>
        <row r="156">
          <cell r="C156" t="str">
            <v>90</v>
          </cell>
          <cell r="D156" t="str">
            <v>114</v>
          </cell>
        </row>
        <row r="157">
          <cell r="C157" t="str">
            <v>31</v>
          </cell>
          <cell r="D157" t="str">
            <v>23</v>
          </cell>
        </row>
        <row r="158">
          <cell r="C158" t="str">
            <v>24</v>
          </cell>
          <cell r="D158" t="str">
            <v>16</v>
          </cell>
        </row>
        <row r="163">
          <cell r="C163" t="str">
            <v>224</v>
          </cell>
          <cell r="D163" t="str">
            <v>231</v>
          </cell>
        </row>
        <row r="164">
          <cell r="C164" t="str">
            <v>25</v>
          </cell>
          <cell r="D164" t="str">
            <v>25</v>
          </cell>
        </row>
        <row r="165">
          <cell r="C165" t="str">
            <v>0</v>
          </cell>
          <cell r="D165" t="str">
            <v>0</v>
          </cell>
        </row>
        <row r="166">
          <cell r="C166" t="str">
            <v>51</v>
          </cell>
          <cell r="D166" t="str">
            <v>60</v>
          </cell>
        </row>
        <row r="167">
          <cell r="C167" t="str">
            <v>39</v>
          </cell>
          <cell r="D167" t="str">
            <v>31</v>
          </cell>
        </row>
        <row r="169">
          <cell r="C169" t="str">
            <v>31</v>
          </cell>
          <cell r="D169" t="str">
            <v>43</v>
          </cell>
        </row>
        <row r="170">
          <cell r="C170" t="str">
            <v>20</v>
          </cell>
          <cell r="D170" t="str">
            <v>12</v>
          </cell>
        </row>
        <row r="171">
          <cell r="C171" t="str">
            <v>6</v>
          </cell>
          <cell r="D171" t="str">
            <v>2</v>
          </cell>
        </row>
        <row r="172">
          <cell r="C172" t="str">
            <v>6</v>
          </cell>
          <cell r="D172" t="str">
            <v>1</v>
          </cell>
        </row>
      </sheetData>
      <sheetData sheetId="29">
        <row r="4">
          <cell r="C4" t="str">
            <v>5016</v>
          </cell>
          <cell r="D4" t="str">
            <v>6153</v>
          </cell>
        </row>
        <row r="5">
          <cell r="C5" t="str">
            <v>915</v>
          </cell>
          <cell r="D5" t="str">
            <v>1047</v>
          </cell>
        </row>
        <row r="6">
          <cell r="C6" t="str">
            <v>723</v>
          </cell>
          <cell r="D6" t="str">
            <v>969</v>
          </cell>
        </row>
        <row r="7">
          <cell r="C7" t="str">
            <v>1088</v>
          </cell>
          <cell r="D7" t="str">
            <v>1393</v>
          </cell>
        </row>
        <row r="8">
          <cell r="C8" t="str">
            <v>1278</v>
          </cell>
          <cell r="D8" t="str">
            <v>1544</v>
          </cell>
        </row>
        <row r="10">
          <cell r="C10" t="str">
            <v>102</v>
          </cell>
          <cell r="D10" t="str">
            <v>79</v>
          </cell>
        </row>
        <row r="11">
          <cell r="C11" t="str">
            <v>131</v>
          </cell>
          <cell r="D11" t="str">
            <v>89</v>
          </cell>
        </row>
        <row r="12">
          <cell r="C12" t="str">
            <v>22</v>
          </cell>
          <cell r="D12" t="str">
            <v>24</v>
          </cell>
        </row>
        <row r="13">
          <cell r="C13" t="str">
            <v>21</v>
          </cell>
          <cell r="D13" t="str">
            <v>22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view="pageBreakPreview" zoomScale="90" zoomScaleNormal="100" zoomScaleSheetLayoutView="90" workbookViewId="0">
      <selection activeCell="G34" sqref="G34"/>
    </sheetView>
  </sheetViews>
  <sheetFormatPr defaultRowHeight="15" x14ac:dyDescent="0.25"/>
  <cols>
    <col min="1" max="1" width="41.85546875" bestFit="1" customWidth="1"/>
    <col min="2" max="2" width="8.85546875" customWidth="1"/>
    <col min="4" max="4" width="17" customWidth="1"/>
  </cols>
  <sheetData>
    <row r="1" spans="1:7" ht="18" customHeight="1" x14ac:dyDescent="0.25">
      <c r="D1" s="1"/>
    </row>
    <row r="2" spans="1:7" ht="15.75" x14ac:dyDescent="0.25">
      <c r="A2" s="62" t="s">
        <v>0</v>
      </c>
      <c r="B2" s="63"/>
      <c r="C2" s="63"/>
      <c r="D2" s="63"/>
    </row>
    <row r="3" spans="1:7" ht="26.25" x14ac:dyDescent="0.25">
      <c r="A3" s="36"/>
      <c r="B3" s="11" t="str">
        <f>'[1]DB-year'!$C$3</f>
        <v>6 мес. 2019 г.</v>
      </c>
      <c r="C3" s="11" t="str">
        <f>'[1]DB-year'!$D$3</f>
        <v>6 мес. 2020 г.</v>
      </c>
      <c r="D3" s="12" t="s">
        <v>1</v>
      </c>
    </row>
    <row r="4" spans="1:7" x14ac:dyDescent="0.25">
      <c r="A4" s="37" t="s">
        <v>2</v>
      </c>
      <c r="B4" s="2" t="str">
        <f>[1]ОН!C4</f>
        <v>35258</v>
      </c>
      <c r="C4" s="2" t="str">
        <f>[1]ОН!D4</f>
        <v>38926</v>
      </c>
      <c r="D4" s="38">
        <f>IF(B4&gt;0,(C4/B4-1),"***")</f>
        <v>0.10403312723353575</v>
      </c>
    </row>
    <row r="5" spans="1:7" x14ac:dyDescent="0.25">
      <c r="A5" s="39" t="s">
        <v>3</v>
      </c>
      <c r="B5" s="19" t="str">
        <f>[1]ОН!C5</f>
        <v>4810</v>
      </c>
      <c r="C5" s="19" t="str">
        <f>[1]ОН!D5</f>
        <v>5169</v>
      </c>
      <c r="D5" s="38">
        <f t="shared" ref="D5:D12" si="0">IF(B5&gt;0,(C5/B5-1),"***")</f>
        <v>7.4636174636174557E-2</v>
      </c>
      <c r="E5" s="3"/>
    </row>
    <row r="6" spans="1:7" x14ac:dyDescent="0.25">
      <c r="A6" s="39" t="s">
        <v>4</v>
      </c>
      <c r="B6" s="19" t="str">
        <f>[1]ОН!C6</f>
        <v>4420</v>
      </c>
      <c r="C6" s="19" t="str">
        <f>[1]ОН!D6</f>
        <v>4974</v>
      </c>
      <c r="D6" s="38">
        <f t="shared" si="0"/>
        <v>0.1253393665158371</v>
      </c>
      <c r="E6" s="3"/>
      <c r="G6" s="4"/>
    </row>
    <row r="7" spans="1:7" x14ac:dyDescent="0.25">
      <c r="A7" s="39" t="s">
        <v>5</v>
      </c>
      <c r="B7" s="19" t="str">
        <f>[1]ОН!C7</f>
        <v>8516</v>
      </c>
      <c r="C7" s="19" t="str">
        <f>[1]ОН!D7</f>
        <v>8978</v>
      </c>
      <c r="D7" s="38">
        <f t="shared" si="0"/>
        <v>5.4250821982151143E-2</v>
      </c>
    </row>
    <row r="8" spans="1:7" x14ac:dyDescent="0.25">
      <c r="A8" s="39" t="s">
        <v>6</v>
      </c>
      <c r="B8" s="19" t="str">
        <f>[1]ОН!C8</f>
        <v>8685</v>
      </c>
      <c r="C8" s="19" t="str">
        <f>[1]ОН!D8</f>
        <v>8423</v>
      </c>
      <c r="D8" s="38">
        <f t="shared" si="0"/>
        <v>-3.0166954519286082E-2</v>
      </c>
    </row>
    <row r="9" spans="1:7" x14ac:dyDescent="0.25">
      <c r="A9" s="39" t="s">
        <v>7</v>
      </c>
      <c r="B9" s="19" t="str">
        <f>[1]ОН!C10</f>
        <v>2388</v>
      </c>
      <c r="C9" s="19" t="str">
        <f>[1]ОН!D10</f>
        <v>1981</v>
      </c>
      <c r="D9" s="38">
        <f t="shared" si="0"/>
        <v>-0.1704355108877722</v>
      </c>
      <c r="E9" s="3"/>
    </row>
    <row r="10" spans="1:7" x14ac:dyDescent="0.25">
      <c r="A10" s="39" t="s">
        <v>8</v>
      </c>
      <c r="B10" s="19" t="str">
        <f>[1]ОН!C11</f>
        <v>518</v>
      </c>
      <c r="C10" s="19" t="str">
        <f>[1]ОН!D11</f>
        <v>714</v>
      </c>
      <c r="D10" s="38">
        <f t="shared" si="0"/>
        <v>0.37837837837837829</v>
      </c>
      <c r="E10" s="3"/>
    </row>
    <row r="11" spans="1:7" x14ac:dyDescent="0.25">
      <c r="A11" s="39" t="s">
        <v>9</v>
      </c>
      <c r="B11" s="19" t="str">
        <f>[1]ОН!C12</f>
        <v>256</v>
      </c>
      <c r="C11" s="19" t="str">
        <f>[1]ОН!D12</f>
        <v>228</v>
      </c>
      <c r="D11" s="38">
        <f t="shared" si="0"/>
        <v>-0.109375</v>
      </c>
      <c r="E11" s="3"/>
    </row>
    <row r="12" spans="1:7" x14ac:dyDescent="0.25">
      <c r="A12" s="57" t="s">
        <v>10</v>
      </c>
      <c r="B12" s="30" t="str">
        <f>[1]ОН!C13</f>
        <v>212</v>
      </c>
      <c r="C12" s="30" t="str">
        <f>[1]ОН!D13</f>
        <v>190</v>
      </c>
      <c r="D12" s="58">
        <f t="shared" si="0"/>
        <v>-0.10377358490566035</v>
      </c>
      <c r="E12" s="3"/>
    </row>
    <row r="13" spans="1:7" x14ac:dyDescent="0.25">
      <c r="E13" s="3"/>
    </row>
    <row r="14" spans="1:7" ht="15.75" x14ac:dyDescent="0.25">
      <c r="A14" s="62" t="s">
        <v>11</v>
      </c>
      <c r="B14" s="63"/>
      <c r="C14" s="63"/>
      <c r="D14" s="63"/>
      <c r="E14" s="3"/>
    </row>
    <row r="15" spans="1:7" ht="26.25" x14ac:dyDescent="0.25">
      <c r="A15" s="36"/>
      <c r="B15" s="11" t="str">
        <f>'[1]DB-year'!$C$3</f>
        <v>6 мес. 2019 г.</v>
      </c>
      <c r="C15" s="11" t="str">
        <f>'[1]DB-year'!$D$3</f>
        <v>6 мес. 2020 г.</v>
      </c>
      <c r="D15" s="12" t="s">
        <v>1</v>
      </c>
      <c r="E15" s="3"/>
    </row>
    <row r="16" spans="1:7" x14ac:dyDescent="0.25">
      <c r="A16" s="37" t="s">
        <v>2</v>
      </c>
      <c r="B16" s="2" t="str">
        <f>[1]ОН!C18</f>
        <v>8752</v>
      </c>
      <c r="C16" s="2" t="str">
        <f>[1]ОН!D18</f>
        <v>10650</v>
      </c>
      <c r="D16" s="38">
        <f>IF(B16&gt;0,(C16/B16-1),"***")</f>
        <v>0.21686471663619744</v>
      </c>
      <c r="E16" s="3"/>
    </row>
    <row r="17" spans="1:5" x14ac:dyDescent="0.25">
      <c r="A17" s="39" t="s">
        <v>3</v>
      </c>
      <c r="B17" s="19" t="str">
        <f>[1]ОН!C19</f>
        <v>1260</v>
      </c>
      <c r="C17" s="19" t="str">
        <f>[1]ОН!D19</f>
        <v>1443</v>
      </c>
      <c r="D17" s="38">
        <f t="shared" ref="D17:D24" si="1">IF(B17&gt;0,(C17/B17-1),"***")</f>
        <v>0.14523809523809517</v>
      </c>
      <c r="E17" s="3"/>
    </row>
    <row r="18" spans="1:5" x14ac:dyDescent="0.25">
      <c r="A18" s="39" t="s">
        <v>4</v>
      </c>
      <c r="B18" s="19" t="str">
        <f>[1]ОН!C20</f>
        <v>406</v>
      </c>
      <c r="C18" s="19" t="str">
        <f>[1]ОН!D20</f>
        <v>558</v>
      </c>
      <c r="D18" s="38">
        <f t="shared" si="1"/>
        <v>0.37438423645320196</v>
      </c>
      <c r="E18" s="3"/>
    </row>
    <row r="19" spans="1:5" x14ac:dyDescent="0.25">
      <c r="A19" s="39" t="s">
        <v>5</v>
      </c>
      <c r="B19" s="19" t="str">
        <f>[1]ОН!C21</f>
        <v>2564</v>
      </c>
      <c r="C19" s="19" t="str">
        <f>[1]ОН!D21</f>
        <v>3072</v>
      </c>
      <c r="D19" s="38">
        <f t="shared" si="1"/>
        <v>0.19812792511700472</v>
      </c>
      <c r="E19" s="3"/>
    </row>
    <row r="20" spans="1:5" x14ac:dyDescent="0.25">
      <c r="A20" s="39" t="s">
        <v>6</v>
      </c>
      <c r="B20" s="19" t="str">
        <f>[1]ОН!C22</f>
        <v>1996</v>
      </c>
      <c r="C20" s="19" t="str">
        <f>[1]ОН!D22</f>
        <v>2308</v>
      </c>
      <c r="D20" s="38">
        <f t="shared" si="1"/>
        <v>0.15631262525050094</v>
      </c>
    </row>
    <row r="21" spans="1:5" x14ac:dyDescent="0.25">
      <c r="A21" s="39" t="s">
        <v>7</v>
      </c>
      <c r="B21" s="19" t="str">
        <f>[1]ОН!C24</f>
        <v>771</v>
      </c>
      <c r="C21" s="19" t="str">
        <f>[1]ОН!D24</f>
        <v>649</v>
      </c>
      <c r="D21" s="38">
        <f t="shared" si="1"/>
        <v>-0.15823605706874189</v>
      </c>
    </row>
    <row r="22" spans="1:5" x14ac:dyDescent="0.25">
      <c r="A22" s="39" t="s">
        <v>8</v>
      </c>
      <c r="B22" s="19" t="str">
        <f>[1]ОН!C25</f>
        <v>176</v>
      </c>
      <c r="C22" s="19" t="str">
        <f>[1]ОН!D25</f>
        <v>162</v>
      </c>
      <c r="D22" s="38">
        <f t="shared" si="1"/>
        <v>-7.9545454545454586E-2</v>
      </c>
    </row>
    <row r="23" spans="1:5" x14ac:dyDescent="0.25">
      <c r="A23" s="39" t="s">
        <v>9</v>
      </c>
      <c r="B23" s="19" t="str">
        <f>[1]ОН!C26</f>
        <v>153</v>
      </c>
      <c r="C23" s="19" t="str">
        <f>[1]ОН!D26</f>
        <v>121</v>
      </c>
      <c r="D23" s="38">
        <f t="shared" si="1"/>
        <v>-0.20915032679738566</v>
      </c>
    </row>
    <row r="24" spans="1:5" x14ac:dyDescent="0.25">
      <c r="A24" s="57" t="s">
        <v>10</v>
      </c>
      <c r="B24" s="30" t="str">
        <f>[1]ОН!C27</f>
        <v>123</v>
      </c>
      <c r="C24" s="30" t="str">
        <f>[1]ОН!D27</f>
        <v>99</v>
      </c>
      <c r="D24" s="58">
        <f t="shared" si="1"/>
        <v>-0.19512195121951215</v>
      </c>
    </row>
    <row r="25" spans="1:5" ht="15.75" x14ac:dyDescent="0.25">
      <c r="A25" s="40"/>
      <c r="B25" s="41"/>
      <c r="C25" s="41"/>
      <c r="D25" s="41"/>
    </row>
    <row r="26" spans="1:5" ht="15.75" x14ac:dyDescent="0.25">
      <c r="A26" s="40"/>
      <c r="B26" s="41"/>
      <c r="C26" s="41"/>
      <c r="D26" s="41"/>
    </row>
    <row r="27" spans="1:5" ht="15.75" x14ac:dyDescent="0.25">
      <c r="A27" s="62" t="s">
        <v>12</v>
      </c>
      <c r="B27" s="63"/>
      <c r="C27" s="63"/>
      <c r="D27" s="63"/>
    </row>
    <row r="28" spans="1:5" ht="26.25" x14ac:dyDescent="0.25">
      <c r="A28" s="36"/>
      <c r="B28" s="11" t="str">
        <f>'[1]DB-year'!$C$3</f>
        <v>6 мес. 2019 г.</v>
      </c>
      <c r="C28" s="11" t="str">
        <f>'[1]DB-year'!$D$3</f>
        <v>6 мес. 2020 г.</v>
      </c>
      <c r="D28" s="12" t="s">
        <v>1</v>
      </c>
    </row>
    <row r="29" spans="1:5" x14ac:dyDescent="0.25">
      <c r="A29" s="37" t="s">
        <v>2</v>
      </c>
      <c r="B29" s="2" t="str">
        <f>[1]ОН!C33</f>
        <v>760</v>
      </c>
      <c r="C29" s="2" t="str">
        <f>[1]ОН!D33</f>
        <v>871</v>
      </c>
      <c r="D29" s="38">
        <f>IF(B29&gt;0,(C29/B29-1),"***")</f>
        <v>0.14605263157894743</v>
      </c>
    </row>
    <row r="30" spans="1:5" x14ac:dyDescent="0.25">
      <c r="A30" s="39" t="s">
        <v>3</v>
      </c>
      <c r="B30" s="19" t="str">
        <f>[1]ОН!C34</f>
        <v>53</v>
      </c>
      <c r="C30" s="19" t="str">
        <f>[1]ОН!D34</f>
        <v>139</v>
      </c>
      <c r="D30" s="38">
        <f t="shared" ref="D30:D37" si="2">IF(B30&gt;0,(C30/B30-1),"***")</f>
        <v>1.6226415094339623</v>
      </c>
    </row>
    <row r="31" spans="1:5" x14ac:dyDescent="0.25">
      <c r="A31" s="39" t="s">
        <v>4</v>
      </c>
      <c r="B31" s="19" t="str">
        <f>[1]ОН!C35</f>
        <v>58</v>
      </c>
      <c r="C31" s="19" t="str">
        <f>[1]ОН!D35</f>
        <v>38</v>
      </c>
      <c r="D31" s="38">
        <f t="shared" si="2"/>
        <v>-0.34482758620689657</v>
      </c>
    </row>
    <row r="32" spans="1:5" x14ac:dyDescent="0.25">
      <c r="A32" s="39" t="s">
        <v>5</v>
      </c>
      <c r="B32" s="19" t="str">
        <f>[1]ОН!C36</f>
        <v>266</v>
      </c>
      <c r="C32" s="19" t="str">
        <f>[1]ОН!D36</f>
        <v>256</v>
      </c>
      <c r="D32" s="38">
        <f t="shared" si="2"/>
        <v>-3.7593984962406068E-2</v>
      </c>
    </row>
    <row r="33" spans="1:4" x14ac:dyDescent="0.25">
      <c r="A33" s="39" t="s">
        <v>6</v>
      </c>
      <c r="B33" s="19" t="str">
        <f>[1]ОН!C37</f>
        <v>197</v>
      </c>
      <c r="C33" s="19" t="str">
        <f>[1]ОН!D37</f>
        <v>182</v>
      </c>
      <c r="D33" s="38">
        <f t="shared" si="2"/>
        <v>-7.6142131979695438E-2</v>
      </c>
    </row>
    <row r="34" spans="1:4" x14ac:dyDescent="0.25">
      <c r="A34" s="39" t="s">
        <v>7</v>
      </c>
      <c r="B34" s="19" t="str">
        <f>[1]ОН!C39</f>
        <v>88</v>
      </c>
      <c r="C34" s="19" t="str">
        <f>[1]ОН!D39</f>
        <v>35</v>
      </c>
      <c r="D34" s="38">
        <f t="shared" si="2"/>
        <v>-0.60227272727272729</v>
      </c>
    </row>
    <row r="35" spans="1:4" x14ac:dyDescent="0.25">
      <c r="A35" s="39" t="s">
        <v>8</v>
      </c>
      <c r="B35" s="19" t="str">
        <f>[1]ОН!C40</f>
        <v>1</v>
      </c>
      <c r="C35" s="19" t="str">
        <f>[1]ОН!D40</f>
        <v>7</v>
      </c>
      <c r="D35" s="38">
        <f t="shared" si="2"/>
        <v>6</v>
      </c>
    </row>
    <row r="36" spans="1:4" x14ac:dyDescent="0.25">
      <c r="A36" s="39" t="s">
        <v>9</v>
      </c>
      <c r="B36" s="19" t="str">
        <f>[1]ОН!C41</f>
        <v>3</v>
      </c>
      <c r="C36" s="19" t="str">
        <f>[1]ОН!D41</f>
        <v>3</v>
      </c>
      <c r="D36" s="38">
        <f t="shared" si="2"/>
        <v>0</v>
      </c>
    </row>
    <row r="37" spans="1:4" x14ac:dyDescent="0.25">
      <c r="A37" s="57" t="s">
        <v>10</v>
      </c>
      <c r="B37" s="30" t="str">
        <f>[1]ОН!C42</f>
        <v>2</v>
      </c>
      <c r="C37" s="30" t="str">
        <f>[1]ОН!D42</f>
        <v>2</v>
      </c>
      <c r="D37" s="58">
        <f t="shared" si="2"/>
        <v>0</v>
      </c>
    </row>
    <row r="38" spans="1:4" x14ac:dyDescent="0.25">
      <c r="A38" s="41"/>
      <c r="B38" s="41"/>
      <c r="C38" s="41"/>
      <c r="D38" s="41"/>
    </row>
    <row r="39" spans="1:4" ht="15.75" x14ac:dyDescent="0.25">
      <c r="A39" s="62" t="s">
        <v>13</v>
      </c>
      <c r="B39" s="63"/>
      <c r="C39" s="63"/>
      <c r="D39" s="63"/>
    </row>
    <row r="40" spans="1:4" ht="26.25" x14ac:dyDescent="0.25">
      <c r="A40" s="36"/>
      <c r="B40" s="11" t="str">
        <f>'[1]DB-year'!$C$3</f>
        <v>6 мес. 2019 г.</v>
      </c>
      <c r="C40" s="11" t="str">
        <f>'[1]DB-year'!$D$3</f>
        <v>6 мес. 2020 г.</v>
      </c>
      <c r="D40" s="12" t="s">
        <v>1</v>
      </c>
    </row>
    <row r="41" spans="1:4" x14ac:dyDescent="0.25">
      <c r="A41" s="37" t="s">
        <v>2</v>
      </c>
      <c r="B41" s="2" t="str">
        <f>[1]ОН!C47</f>
        <v>906</v>
      </c>
      <c r="C41" s="2" t="str">
        <f>[1]ОН!D47</f>
        <v>992</v>
      </c>
      <c r="D41" s="38">
        <f>IF(B41&gt;0,(C41/B41-1),"***")</f>
        <v>9.4922737306843308E-2</v>
      </c>
    </row>
    <row r="42" spans="1:4" x14ac:dyDescent="0.25">
      <c r="A42" s="39" t="s">
        <v>3</v>
      </c>
      <c r="B42" s="19" t="str">
        <f>[1]ОН!C48</f>
        <v>133</v>
      </c>
      <c r="C42" s="19" t="str">
        <f>[1]ОН!D48</f>
        <v>147</v>
      </c>
      <c r="D42" s="38">
        <f t="shared" ref="D42:D49" si="3">IF(B42&gt;0,(C42/B42-1),"***")</f>
        <v>0.10526315789473695</v>
      </c>
    </row>
    <row r="43" spans="1:4" x14ac:dyDescent="0.25">
      <c r="A43" s="39" t="s">
        <v>4</v>
      </c>
      <c r="B43" s="19" t="str">
        <f>[1]ОН!C49</f>
        <v>105</v>
      </c>
      <c r="C43" s="19" t="str">
        <f>[1]ОН!D49</f>
        <v>206</v>
      </c>
      <c r="D43" s="38">
        <f t="shared" si="3"/>
        <v>0.96190476190476182</v>
      </c>
    </row>
    <row r="44" spans="1:4" x14ac:dyDescent="0.25">
      <c r="A44" s="39" t="s">
        <v>5</v>
      </c>
      <c r="B44" s="19" t="str">
        <f>[1]ОН!C50</f>
        <v>230</v>
      </c>
      <c r="C44" s="19" t="str">
        <f>[1]ОН!D50</f>
        <v>195</v>
      </c>
      <c r="D44" s="38">
        <f t="shared" si="3"/>
        <v>-0.15217391304347827</v>
      </c>
    </row>
    <row r="45" spans="1:4" x14ac:dyDescent="0.25">
      <c r="A45" s="39" t="s">
        <v>6</v>
      </c>
      <c r="B45" s="19" t="str">
        <f>[1]ОН!C51</f>
        <v>130</v>
      </c>
      <c r="C45" s="19" t="str">
        <f>[1]ОН!D51</f>
        <v>106</v>
      </c>
      <c r="D45" s="38">
        <f t="shared" si="3"/>
        <v>-0.18461538461538463</v>
      </c>
    </row>
    <row r="46" spans="1:4" x14ac:dyDescent="0.25">
      <c r="A46" s="39" t="s">
        <v>7</v>
      </c>
      <c r="B46" s="19" t="str">
        <f>[1]ОН!C53</f>
        <v>17</v>
      </c>
      <c r="C46" s="19" t="str">
        <f>[1]ОН!D53</f>
        <v>34</v>
      </c>
      <c r="D46" s="38">
        <f t="shared" si="3"/>
        <v>1</v>
      </c>
    </row>
    <row r="47" spans="1:4" x14ac:dyDescent="0.25">
      <c r="A47" s="39" t="s">
        <v>8</v>
      </c>
      <c r="B47" s="19" t="str">
        <f>[1]ОН!C54</f>
        <v>8</v>
      </c>
      <c r="C47" s="19" t="str">
        <f>[1]ОН!D54</f>
        <v>11</v>
      </c>
      <c r="D47" s="38">
        <f t="shared" si="3"/>
        <v>0.375</v>
      </c>
    </row>
    <row r="48" spans="1:4" x14ac:dyDescent="0.25">
      <c r="A48" s="39" t="s">
        <v>9</v>
      </c>
      <c r="B48" s="19" t="str">
        <f>[1]ОН!C55</f>
        <v>3</v>
      </c>
      <c r="C48" s="19" t="str">
        <f>[1]ОН!D55</f>
        <v>5</v>
      </c>
      <c r="D48" s="38">
        <f t="shared" si="3"/>
        <v>0.66666666666666674</v>
      </c>
    </row>
    <row r="49" spans="1:4" x14ac:dyDescent="0.25">
      <c r="A49" s="57" t="s">
        <v>10</v>
      </c>
      <c r="B49" s="30" t="str">
        <f>[1]ОН!C56</f>
        <v>2</v>
      </c>
      <c r="C49" s="30" t="str">
        <f>[1]ОН!D56</f>
        <v>4</v>
      </c>
      <c r="D49" s="58">
        <f t="shared" si="3"/>
        <v>1</v>
      </c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ht="29.25" customHeight="1" x14ac:dyDescent="0.25">
      <c r="A52" s="64" t="s">
        <v>36</v>
      </c>
      <c r="B52" s="65"/>
      <c r="C52" s="65"/>
      <c r="D52" s="65"/>
    </row>
    <row r="53" spans="1:4" ht="26.25" x14ac:dyDescent="0.25">
      <c r="A53" s="36"/>
      <c r="B53" s="11" t="str">
        <f>'[1]DB-year'!$C$3</f>
        <v>6 мес. 2019 г.</v>
      </c>
      <c r="C53" s="11" t="str">
        <f>'[1]DB-year'!$D$3</f>
        <v>6 мес. 2020 г.</v>
      </c>
      <c r="D53" s="12" t="s">
        <v>1</v>
      </c>
    </row>
    <row r="54" spans="1:4" x14ac:dyDescent="0.25">
      <c r="A54" s="37" t="s">
        <v>2</v>
      </c>
      <c r="B54" s="2" t="str">
        <f>[1]ОН!C62</f>
        <v>1209</v>
      </c>
      <c r="C54" s="2" t="str">
        <f>[1]ОН!D62</f>
        <v>1152</v>
      </c>
      <c r="D54" s="38">
        <f>IF(B54&gt;0,(C54/B54-1),"***")</f>
        <v>-4.7146401985111663E-2</v>
      </c>
    </row>
    <row r="55" spans="1:4" x14ac:dyDescent="0.25">
      <c r="A55" s="39" t="s">
        <v>3</v>
      </c>
      <c r="B55" s="19" t="str">
        <f>[1]ОН!C63</f>
        <v>191</v>
      </c>
      <c r="C55" s="19" t="str">
        <f>[1]ОН!D63</f>
        <v>181</v>
      </c>
      <c r="D55" s="38">
        <f t="shared" ref="D55:D62" si="4">IF(B55&gt;0,(C55/B55-1),"***")</f>
        <v>-5.2356020942408432E-2</v>
      </c>
    </row>
    <row r="56" spans="1:4" x14ac:dyDescent="0.25">
      <c r="A56" s="39" t="s">
        <v>4</v>
      </c>
      <c r="B56" s="19" t="str">
        <f>[1]ОН!C64</f>
        <v>1</v>
      </c>
      <c r="C56" s="19" t="str">
        <f>[1]ОН!D64</f>
        <v>2</v>
      </c>
      <c r="D56" s="38">
        <f t="shared" si="4"/>
        <v>1</v>
      </c>
    </row>
    <row r="57" spans="1:4" x14ac:dyDescent="0.25">
      <c r="A57" s="39" t="s">
        <v>5</v>
      </c>
      <c r="B57" s="19" t="str">
        <f>[1]ОН!C65</f>
        <v>377</v>
      </c>
      <c r="C57" s="19" t="str">
        <f>[1]ОН!D65</f>
        <v>344</v>
      </c>
      <c r="D57" s="38">
        <f t="shared" si="4"/>
        <v>-8.753315649867377E-2</v>
      </c>
    </row>
    <row r="58" spans="1:4" x14ac:dyDescent="0.25">
      <c r="A58" s="39" t="s">
        <v>6</v>
      </c>
      <c r="B58" s="19" t="str">
        <f>[1]ОН!C66</f>
        <v>309</v>
      </c>
      <c r="C58" s="19" t="str">
        <f>[1]ОН!D66</f>
        <v>241</v>
      </c>
      <c r="D58" s="38">
        <f t="shared" si="4"/>
        <v>-0.2200647249190939</v>
      </c>
    </row>
    <row r="59" spans="1:4" x14ac:dyDescent="0.25">
      <c r="A59" s="39" t="s">
        <v>7</v>
      </c>
      <c r="B59" s="19" t="str">
        <f>[1]ОН!C68</f>
        <v>183</v>
      </c>
      <c r="C59" s="19" t="str">
        <f>[1]ОН!D68</f>
        <v>105</v>
      </c>
      <c r="D59" s="38">
        <f t="shared" si="4"/>
        <v>-0.42622950819672134</v>
      </c>
    </row>
    <row r="60" spans="1:4" x14ac:dyDescent="0.25">
      <c r="A60" s="39" t="s">
        <v>8</v>
      </c>
      <c r="B60" s="19" t="str">
        <f>[1]ОН!C69</f>
        <v>48</v>
      </c>
      <c r="C60" s="19" t="str">
        <f>[1]ОН!D69</f>
        <v>20</v>
      </c>
      <c r="D60" s="38">
        <f t="shared" si="4"/>
        <v>-0.58333333333333326</v>
      </c>
    </row>
    <row r="61" spans="1:4" x14ac:dyDescent="0.25">
      <c r="A61" s="39" t="s">
        <v>9</v>
      </c>
      <c r="B61" s="19" t="str">
        <f>[1]ОН!C70</f>
        <v>20</v>
      </c>
      <c r="C61" s="19" t="str">
        <f>[1]ОН!D70</f>
        <v>14</v>
      </c>
      <c r="D61" s="38">
        <f t="shared" si="4"/>
        <v>-0.30000000000000004</v>
      </c>
    </row>
    <row r="62" spans="1:4" x14ac:dyDescent="0.25">
      <c r="A62" s="57" t="s">
        <v>10</v>
      </c>
      <c r="B62" s="30" t="str">
        <f>[1]ОН!C71</f>
        <v>16</v>
      </c>
      <c r="C62" s="30" t="str">
        <f>[1]ОН!D71</f>
        <v>11</v>
      </c>
      <c r="D62" s="58">
        <f t="shared" si="4"/>
        <v>-0.3125</v>
      </c>
    </row>
    <row r="64" spans="1:4" ht="15.75" x14ac:dyDescent="0.25">
      <c r="A64" s="62" t="s">
        <v>37</v>
      </c>
      <c r="B64" s="63"/>
      <c r="C64" s="63"/>
      <c r="D64" s="63"/>
    </row>
    <row r="65" spans="1:4" ht="26.25" x14ac:dyDescent="0.25">
      <c r="A65" s="36"/>
      <c r="B65" s="11" t="str">
        <f>'[1]DB-year'!$C$3</f>
        <v>6 мес. 2019 г.</v>
      </c>
      <c r="C65" s="11" t="str">
        <f>'[1]DB-year'!$D$3</f>
        <v>6 мес. 2020 г.</v>
      </c>
      <c r="D65" s="12" t="s">
        <v>1</v>
      </c>
    </row>
    <row r="66" spans="1:4" x14ac:dyDescent="0.25">
      <c r="A66" s="37" t="s">
        <v>2</v>
      </c>
      <c r="B66" s="2" t="str">
        <f>[1]ОН!C76</f>
        <v>663</v>
      </c>
      <c r="C66" s="2" t="str">
        <f>[1]ОН!D76</f>
        <v>847</v>
      </c>
      <c r="D66" s="38">
        <f>IF(B66&gt;0,(C66/B66-1),"***")</f>
        <v>0.2775263951734539</v>
      </c>
    </row>
    <row r="67" spans="1:4" x14ac:dyDescent="0.25">
      <c r="A67" s="39" t="s">
        <v>3</v>
      </c>
      <c r="B67" s="19" t="str">
        <f>[1]ОН!C77</f>
        <v>103</v>
      </c>
      <c r="C67" s="19" t="str">
        <f>[1]ОН!D77</f>
        <v>152</v>
      </c>
      <c r="D67" s="38">
        <f t="shared" ref="D67:D74" si="5">IF(B67&gt;0,(C67/B67-1),"***")</f>
        <v>0.47572815533980584</v>
      </c>
    </row>
    <row r="68" spans="1:4" x14ac:dyDescent="0.25">
      <c r="A68" s="39" t="s">
        <v>4</v>
      </c>
      <c r="B68" s="19" t="str">
        <f>[1]ОН!C78</f>
        <v>9</v>
      </c>
      <c r="C68" s="19" t="str">
        <f>[1]ОН!D78</f>
        <v>13</v>
      </c>
      <c r="D68" s="38">
        <f t="shared" si="5"/>
        <v>0.44444444444444442</v>
      </c>
    </row>
    <row r="69" spans="1:4" x14ac:dyDescent="0.25">
      <c r="A69" s="39" t="s">
        <v>5</v>
      </c>
      <c r="B69" s="19" t="str">
        <f>[1]ОН!C79</f>
        <v>242</v>
      </c>
      <c r="C69" s="19" t="str">
        <f>[1]ОН!D79</f>
        <v>269</v>
      </c>
      <c r="D69" s="38">
        <f t="shared" si="5"/>
        <v>0.11157024793388426</v>
      </c>
    </row>
    <row r="70" spans="1:4" x14ac:dyDescent="0.25">
      <c r="A70" s="39" t="s">
        <v>6</v>
      </c>
      <c r="B70" s="19" t="str">
        <f>[1]ОН!C80</f>
        <v>218</v>
      </c>
      <c r="C70" s="19" t="str">
        <f>[1]ОН!D80</f>
        <v>206</v>
      </c>
      <c r="D70" s="38">
        <f t="shared" si="5"/>
        <v>-5.5045871559633031E-2</v>
      </c>
    </row>
    <row r="71" spans="1:4" x14ac:dyDescent="0.25">
      <c r="A71" s="39" t="s">
        <v>7</v>
      </c>
      <c r="B71" s="19" t="str">
        <f>[1]ОН!C82</f>
        <v>38</v>
      </c>
      <c r="C71" s="19" t="str">
        <f>[1]ОН!D82</f>
        <v>48</v>
      </c>
      <c r="D71" s="38">
        <f t="shared" si="5"/>
        <v>0.26315789473684204</v>
      </c>
    </row>
    <row r="72" spans="1:4" x14ac:dyDescent="0.25">
      <c r="A72" s="39" t="s">
        <v>8</v>
      </c>
      <c r="B72" s="19" t="str">
        <f>[1]ОН!C83</f>
        <v>3</v>
      </c>
      <c r="C72" s="19" t="str">
        <f>[1]ОН!D83</f>
        <v>13</v>
      </c>
      <c r="D72" s="38">
        <f t="shared" si="5"/>
        <v>3.333333333333333</v>
      </c>
    </row>
    <row r="73" spans="1:4" x14ac:dyDescent="0.25">
      <c r="A73" s="39" t="s">
        <v>9</v>
      </c>
      <c r="B73" s="19" t="str">
        <f>[1]ОН!C84</f>
        <v>8</v>
      </c>
      <c r="C73" s="19" t="str">
        <f>[1]ОН!D84</f>
        <v>11</v>
      </c>
      <c r="D73" s="38">
        <f t="shared" si="5"/>
        <v>0.375</v>
      </c>
    </row>
    <row r="74" spans="1:4" x14ac:dyDescent="0.25">
      <c r="A74" s="57" t="s">
        <v>10</v>
      </c>
      <c r="B74" s="30" t="str">
        <f>[1]ОН!C85</f>
        <v>7</v>
      </c>
      <c r="C74" s="30" t="str">
        <f>[1]ОН!D85</f>
        <v>10</v>
      </c>
      <c r="D74" s="58">
        <f t="shared" si="5"/>
        <v>0.4285714285714286</v>
      </c>
    </row>
    <row r="77" spans="1:4" ht="15.75" x14ac:dyDescent="0.25">
      <c r="A77" s="62" t="s">
        <v>14</v>
      </c>
      <c r="B77" s="63"/>
      <c r="C77" s="63"/>
      <c r="D77" s="63"/>
    </row>
    <row r="78" spans="1:4" ht="26.25" x14ac:dyDescent="0.25">
      <c r="A78" s="36"/>
      <c r="B78" s="11" t="str">
        <f>'[1]DB-year'!$C$3</f>
        <v>6 мес. 2019 г.</v>
      </c>
      <c r="C78" s="11" t="str">
        <f>'[1]DB-year'!$D$3</f>
        <v>6 мес. 2020 г.</v>
      </c>
      <c r="D78" s="12" t="s">
        <v>1</v>
      </c>
    </row>
    <row r="79" spans="1:4" x14ac:dyDescent="0.25">
      <c r="A79" s="37" t="s">
        <v>2</v>
      </c>
      <c r="B79" s="2" t="str">
        <f>[1]ОН!C91</f>
        <v>2396</v>
      </c>
      <c r="C79" s="2" t="str">
        <f>[1]ОН!D91</f>
        <v>3091</v>
      </c>
      <c r="D79" s="38">
        <f>IF(B79&gt;0,(C79/B79-1),"***")</f>
        <v>0.29006677796327218</v>
      </c>
    </row>
    <row r="80" spans="1:4" x14ac:dyDescent="0.25">
      <c r="A80" s="39" t="s">
        <v>3</v>
      </c>
      <c r="B80" s="19" t="str">
        <f>[1]ОН!C92</f>
        <v>580</v>
      </c>
      <c r="C80" s="19" t="str">
        <f>[1]ОН!D92</f>
        <v>726</v>
      </c>
      <c r="D80" s="38">
        <f t="shared" ref="D80:D87" si="6">IF(B80&gt;0,(C80/B80-1),"***")</f>
        <v>0.25172413793103443</v>
      </c>
    </row>
    <row r="81" spans="1:4" x14ac:dyDescent="0.25">
      <c r="A81" s="39" t="s">
        <v>4</v>
      </c>
      <c r="B81" s="19" t="str">
        <f>[1]ОН!C93</f>
        <v>4</v>
      </c>
      <c r="C81" s="19" t="str">
        <f>[1]ОН!D93</f>
        <v>31</v>
      </c>
      <c r="D81" s="38">
        <f t="shared" si="6"/>
        <v>6.75</v>
      </c>
    </row>
    <row r="82" spans="1:4" x14ac:dyDescent="0.25">
      <c r="A82" s="39" t="s">
        <v>5</v>
      </c>
      <c r="B82" s="19" t="str">
        <f>[1]ОН!C94</f>
        <v>628</v>
      </c>
      <c r="C82" s="19" t="str">
        <f>[1]ОН!D94</f>
        <v>941</v>
      </c>
      <c r="D82" s="38">
        <f t="shared" si="6"/>
        <v>0.49840764331210186</v>
      </c>
    </row>
    <row r="83" spans="1:4" x14ac:dyDescent="0.25">
      <c r="A83" s="39" t="s">
        <v>6</v>
      </c>
      <c r="B83" s="19" t="str">
        <f>[1]ОН!C95</f>
        <v>516</v>
      </c>
      <c r="C83" s="19" t="str">
        <f>[1]ОН!D95</f>
        <v>736</v>
      </c>
      <c r="D83" s="38">
        <f t="shared" si="6"/>
        <v>0.42635658914728691</v>
      </c>
    </row>
    <row r="84" spans="1:4" x14ac:dyDescent="0.25">
      <c r="A84" s="39" t="s">
        <v>7</v>
      </c>
      <c r="B84" s="19" t="str">
        <f>[1]ОН!C97</f>
        <v>135</v>
      </c>
      <c r="C84" s="19" t="str">
        <f>[1]ОН!D97</f>
        <v>195</v>
      </c>
      <c r="D84" s="38">
        <f t="shared" si="6"/>
        <v>0.44444444444444442</v>
      </c>
    </row>
    <row r="85" spans="1:4" x14ac:dyDescent="0.25">
      <c r="A85" s="39" t="s">
        <v>8</v>
      </c>
      <c r="B85" s="19" t="str">
        <f>[1]ОН!C98</f>
        <v>40</v>
      </c>
      <c r="C85" s="19" t="str">
        <f>[1]ОН!D98</f>
        <v>17</v>
      </c>
      <c r="D85" s="38">
        <f t="shared" si="6"/>
        <v>-0.57499999999999996</v>
      </c>
    </row>
    <row r="86" spans="1:4" x14ac:dyDescent="0.25">
      <c r="A86" s="39" t="s">
        <v>9</v>
      </c>
      <c r="B86" s="19" t="str">
        <f>[1]ОН!C99</f>
        <v>17</v>
      </c>
      <c r="C86" s="19" t="str">
        <f>[1]ОН!D99</f>
        <v>7</v>
      </c>
      <c r="D86" s="38">
        <f t="shared" si="6"/>
        <v>-0.58823529411764708</v>
      </c>
    </row>
    <row r="87" spans="1:4" x14ac:dyDescent="0.25">
      <c r="A87" s="57" t="s">
        <v>10</v>
      </c>
      <c r="B87" s="30" t="str">
        <f>[1]ОН!C100</f>
        <v>14</v>
      </c>
      <c r="C87" s="30" t="str">
        <f>[1]ОН!D100</f>
        <v>4</v>
      </c>
      <c r="D87" s="58">
        <f t="shared" si="6"/>
        <v>-0.7142857142857143</v>
      </c>
    </row>
    <row r="89" spans="1:4" ht="15.75" x14ac:dyDescent="0.25">
      <c r="A89" s="62" t="s">
        <v>38</v>
      </c>
      <c r="B89" s="63"/>
      <c r="C89" s="63"/>
      <c r="D89" s="63"/>
    </row>
    <row r="90" spans="1:4" ht="26.25" x14ac:dyDescent="0.25">
      <c r="A90" s="36"/>
      <c r="B90" s="11" t="str">
        <f>'[1]DB-year'!$C$3</f>
        <v>6 мес. 2019 г.</v>
      </c>
      <c r="C90" s="11" t="str">
        <f>'[1]DB-year'!$D$3</f>
        <v>6 мес. 2020 г.</v>
      </c>
      <c r="D90" s="12" t="s">
        <v>1</v>
      </c>
    </row>
    <row r="91" spans="1:4" x14ac:dyDescent="0.25">
      <c r="A91" s="37" t="s">
        <v>2</v>
      </c>
      <c r="B91" s="2" t="str">
        <f>[1]ОН!C105</f>
        <v>1659</v>
      </c>
      <c r="C91" s="2" t="str">
        <f>[1]ОН!D105</f>
        <v>1335</v>
      </c>
      <c r="D91" s="38">
        <f>IF(B91&gt;0,(C91/B91-1),"***")</f>
        <v>-0.19529837251356241</v>
      </c>
    </row>
    <row r="92" spans="1:4" x14ac:dyDescent="0.25">
      <c r="A92" s="39" t="s">
        <v>3</v>
      </c>
      <c r="B92" s="19" t="str">
        <f>[1]ОН!C106</f>
        <v>145</v>
      </c>
      <c r="C92" s="19" t="str">
        <f>[1]ОН!D106</f>
        <v>65</v>
      </c>
      <c r="D92" s="38">
        <f t="shared" ref="D92:D99" si="7">IF(B92&gt;0,(C92/B92-1),"***")</f>
        <v>-0.55172413793103448</v>
      </c>
    </row>
    <row r="93" spans="1:4" x14ac:dyDescent="0.25">
      <c r="A93" s="39" t="s">
        <v>4</v>
      </c>
      <c r="B93" s="19" t="str">
        <f>[1]ОН!C107</f>
        <v>156</v>
      </c>
      <c r="C93" s="19" t="str">
        <f>[1]ОН!D107</f>
        <v>179</v>
      </c>
      <c r="D93" s="38">
        <f t="shared" si="7"/>
        <v>0.14743589743589736</v>
      </c>
    </row>
    <row r="94" spans="1:4" x14ac:dyDescent="0.25">
      <c r="A94" s="39" t="s">
        <v>5</v>
      </c>
      <c r="B94" s="19" t="str">
        <f>[1]ОН!C108</f>
        <v>460</v>
      </c>
      <c r="C94" s="19" t="str">
        <f>[1]ОН!D108</f>
        <v>402</v>
      </c>
      <c r="D94" s="38">
        <f t="shared" si="7"/>
        <v>-0.12608695652173918</v>
      </c>
    </row>
    <row r="95" spans="1:4" x14ac:dyDescent="0.25">
      <c r="A95" s="39" t="s">
        <v>6</v>
      </c>
      <c r="B95" s="19" t="str">
        <f>[1]ОН!C109</f>
        <v>455</v>
      </c>
      <c r="C95" s="19" t="str">
        <f>[1]ОН!D109</f>
        <v>368</v>
      </c>
      <c r="D95" s="38">
        <f t="shared" si="7"/>
        <v>-0.1912087912087912</v>
      </c>
    </row>
    <row r="96" spans="1:4" x14ac:dyDescent="0.25">
      <c r="A96" s="39" t="s">
        <v>7</v>
      </c>
      <c r="B96" s="19" t="str">
        <f>[1]ОН!C111</f>
        <v>166</v>
      </c>
      <c r="C96" s="19" t="str">
        <f>[1]ОН!D111</f>
        <v>144</v>
      </c>
      <c r="D96" s="38">
        <f t="shared" si="7"/>
        <v>-0.13253012048192769</v>
      </c>
    </row>
    <row r="97" spans="1:4" x14ac:dyDescent="0.25">
      <c r="A97" s="39" t="s">
        <v>8</v>
      </c>
      <c r="B97" s="19" t="str">
        <f>[1]ОН!C112</f>
        <v>4</v>
      </c>
      <c r="C97" s="19" t="str">
        <f>[1]ОН!D112</f>
        <v>12</v>
      </c>
      <c r="D97" s="38">
        <f t="shared" si="7"/>
        <v>2</v>
      </c>
    </row>
    <row r="98" spans="1:4" x14ac:dyDescent="0.25">
      <c r="A98" s="39" t="s">
        <v>9</v>
      </c>
      <c r="B98" s="19" t="str">
        <f>[1]ОН!C113</f>
        <v>25</v>
      </c>
      <c r="C98" s="19" t="str">
        <f>[1]ОН!D113</f>
        <v>15</v>
      </c>
      <c r="D98" s="38">
        <f t="shared" si="7"/>
        <v>-0.4</v>
      </c>
    </row>
    <row r="99" spans="1:4" x14ac:dyDescent="0.25">
      <c r="A99" s="57" t="s">
        <v>10</v>
      </c>
      <c r="B99" s="30" t="str">
        <f>[1]ОН!C114</f>
        <v>21</v>
      </c>
      <c r="C99" s="30" t="str">
        <f>[1]ОН!D114</f>
        <v>14</v>
      </c>
      <c r="D99" s="58">
        <f t="shared" si="7"/>
        <v>-0.33333333333333337</v>
      </c>
    </row>
    <row r="102" spans="1:4" ht="15.75" x14ac:dyDescent="0.25">
      <c r="A102" s="62" t="s">
        <v>15</v>
      </c>
      <c r="B102" s="63"/>
      <c r="C102" s="63"/>
      <c r="D102" s="63"/>
    </row>
    <row r="103" spans="1:4" ht="26.25" x14ac:dyDescent="0.25">
      <c r="A103" s="36"/>
      <c r="B103" s="11" t="str">
        <f>'[1]DB-year'!$C$3</f>
        <v>6 мес. 2019 г.</v>
      </c>
      <c r="C103" s="11" t="str">
        <f>'[1]DB-year'!$D$3</f>
        <v>6 мес. 2020 г.</v>
      </c>
      <c r="D103" s="12" t="s">
        <v>1</v>
      </c>
    </row>
    <row r="104" spans="1:4" x14ac:dyDescent="0.25">
      <c r="A104" s="37" t="s">
        <v>2</v>
      </c>
      <c r="B104" s="2" t="str">
        <f>[1]ОН!C120</f>
        <v>22390</v>
      </c>
      <c r="C104" s="2" t="str">
        <f>[1]ОН!D120</f>
        <v>23550</v>
      </c>
      <c r="D104" s="38">
        <f>IF(B104&gt;0,(C104/B104-1),"***")</f>
        <v>5.1808843233586366E-2</v>
      </c>
    </row>
    <row r="105" spans="1:4" x14ac:dyDescent="0.25">
      <c r="A105" s="39" t="s">
        <v>3</v>
      </c>
      <c r="B105" s="19" t="str">
        <f>[1]ОН!C121</f>
        <v>2836</v>
      </c>
      <c r="C105" s="19" t="str">
        <f>[1]ОН!D121</f>
        <v>2840</v>
      </c>
      <c r="D105" s="38">
        <f t="shared" ref="D105:D112" si="8">IF(B105&gt;0,(C105/B105-1),"***")</f>
        <v>1.4104372355430161E-3</v>
      </c>
    </row>
    <row r="106" spans="1:4" x14ac:dyDescent="0.25">
      <c r="A106" s="39" t="s">
        <v>4</v>
      </c>
      <c r="B106" s="19" t="str">
        <f>[1]ОН!C122</f>
        <v>3835</v>
      </c>
      <c r="C106" s="19" t="str">
        <f>[1]ОН!D122</f>
        <v>3785</v>
      </c>
      <c r="D106" s="38">
        <f t="shared" si="8"/>
        <v>-1.3037809647979182E-2</v>
      </c>
    </row>
    <row r="107" spans="1:4" x14ac:dyDescent="0.25">
      <c r="A107" s="39" t="s">
        <v>5</v>
      </c>
      <c r="B107" s="19" t="str">
        <f>[1]ОН!C123</f>
        <v>4818</v>
      </c>
      <c r="C107" s="19" t="str">
        <f>[1]ОН!D123</f>
        <v>4800</v>
      </c>
      <c r="D107" s="38">
        <f t="shared" si="8"/>
        <v>-3.7359900373599153E-3</v>
      </c>
    </row>
    <row r="108" spans="1:4" x14ac:dyDescent="0.25">
      <c r="A108" s="39" t="s">
        <v>6</v>
      </c>
      <c r="B108" s="19" t="str">
        <f>[1]ОН!C124</f>
        <v>5249</v>
      </c>
      <c r="C108" s="19" t="str">
        <f>[1]ОН!D124</f>
        <v>4837</v>
      </c>
      <c r="D108" s="38">
        <f t="shared" si="8"/>
        <v>-7.8491141169746648E-2</v>
      </c>
    </row>
    <row r="109" spans="1:4" x14ac:dyDescent="0.25">
      <c r="A109" s="39" t="s">
        <v>7</v>
      </c>
      <c r="B109" s="19" t="str">
        <f>[1]ОН!C126</f>
        <v>1297</v>
      </c>
      <c r="C109" s="19" t="str">
        <f>[1]ОН!D126</f>
        <v>1088</v>
      </c>
      <c r="D109" s="38">
        <f t="shared" si="8"/>
        <v>-0.16114109483423289</v>
      </c>
    </row>
    <row r="110" spans="1:4" x14ac:dyDescent="0.25">
      <c r="A110" s="39" t="s">
        <v>8</v>
      </c>
      <c r="B110" s="19" t="str">
        <f>[1]ОН!C127</f>
        <v>338</v>
      </c>
      <c r="C110" s="19" t="str">
        <f>[1]ОН!D127</f>
        <v>540</v>
      </c>
      <c r="D110" s="38">
        <f t="shared" si="8"/>
        <v>0.5976331360946745</v>
      </c>
    </row>
    <row r="111" spans="1:4" x14ac:dyDescent="0.25">
      <c r="A111" s="39" t="s">
        <v>9</v>
      </c>
      <c r="B111" s="19" t="str">
        <f>[1]ОН!C128</f>
        <v>74</v>
      </c>
      <c r="C111" s="19" t="str">
        <f>[1]ОН!D128</f>
        <v>83</v>
      </c>
      <c r="D111" s="38">
        <f t="shared" si="8"/>
        <v>0.12162162162162171</v>
      </c>
    </row>
    <row r="112" spans="1:4" x14ac:dyDescent="0.25">
      <c r="A112" s="57" t="s">
        <v>10</v>
      </c>
      <c r="B112" s="30" t="str">
        <f>[1]ОН!C129</f>
        <v>66</v>
      </c>
      <c r="C112" s="30" t="str">
        <f>[1]ОН!D129</f>
        <v>70</v>
      </c>
      <c r="D112" s="58">
        <f t="shared" si="8"/>
        <v>6.0606060606060552E-2</v>
      </c>
    </row>
    <row r="114" spans="1:4" ht="15.75" x14ac:dyDescent="0.25">
      <c r="A114" s="62" t="s">
        <v>16</v>
      </c>
      <c r="B114" s="63"/>
      <c r="C114" s="63"/>
      <c r="D114" s="63"/>
    </row>
    <row r="115" spans="1:4" ht="26.25" x14ac:dyDescent="0.25">
      <c r="A115" s="36"/>
      <c r="B115" s="11" t="str">
        <f>'[1]DB-year'!$C$3</f>
        <v>6 мес. 2019 г.</v>
      </c>
      <c r="C115" s="11" t="str">
        <f>'[1]DB-year'!$D$3</f>
        <v>6 мес. 2020 г.</v>
      </c>
      <c r="D115" s="12" t="s">
        <v>1</v>
      </c>
    </row>
    <row r="116" spans="1:4" x14ac:dyDescent="0.25">
      <c r="A116" s="37" t="s">
        <v>2</v>
      </c>
      <c r="B116" s="2" t="str">
        <f>[1]ОН!C134</f>
        <v>4437</v>
      </c>
      <c r="C116" s="2" t="str">
        <f>[1]ОН!D134</f>
        <v>3953</v>
      </c>
      <c r="D116" s="38">
        <f>IF(B116&gt;0,(C116/B116-1),"***")</f>
        <v>-0.10908271354518817</v>
      </c>
    </row>
    <row r="117" spans="1:4" x14ac:dyDescent="0.25">
      <c r="A117" s="39" t="s">
        <v>3</v>
      </c>
      <c r="B117" s="19" t="str">
        <f>[1]ОН!C135</f>
        <v>295</v>
      </c>
      <c r="C117" s="19" t="str">
        <f>[1]ОН!D135</f>
        <v>376</v>
      </c>
      <c r="D117" s="38">
        <f t="shared" ref="D117:D124" si="9">IF(B117&gt;0,(C117/B117-1),"***")</f>
        <v>0.27457627118644057</v>
      </c>
    </row>
    <row r="118" spans="1:4" x14ac:dyDescent="0.25">
      <c r="A118" s="39" t="s">
        <v>4</v>
      </c>
      <c r="B118" s="19" t="str">
        <f>[1]ОН!C136</f>
        <v>2095</v>
      </c>
      <c r="C118" s="19" t="str">
        <f>[1]ОН!D136</f>
        <v>1761</v>
      </c>
      <c r="D118" s="38">
        <f t="shared" si="9"/>
        <v>-0.15942720763723151</v>
      </c>
    </row>
    <row r="119" spans="1:4" x14ac:dyDescent="0.25">
      <c r="A119" s="39" t="s">
        <v>5</v>
      </c>
      <c r="B119" s="19" t="str">
        <f>[1]ОН!C137</f>
        <v>475</v>
      </c>
      <c r="C119" s="19" t="str">
        <f>[1]ОН!D137</f>
        <v>477</v>
      </c>
      <c r="D119" s="38">
        <f t="shared" si="9"/>
        <v>4.2105263157894424E-3</v>
      </c>
    </row>
    <row r="120" spans="1:4" x14ac:dyDescent="0.25">
      <c r="A120" s="39" t="s">
        <v>6</v>
      </c>
      <c r="B120" s="19" t="str">
        <f>[1]ОН!C138</f>
        <v>501</v>
      </c>
      <c r="C120" s="19" t="str">
        <f>[1]ОН!D138</f>
        <v>452</v>
      </c>
      <c r="D120" s="38">
        <f t="shared" si="9"/>
        <v>-9.7804391217564901E-2</v>
      </c>
    </row>
    <row r="121" spans="1:4" x14ac:dyDescent="0.25">
      <c r="A121" s="39" t="s">
        <v>7</v>
      </c>
      <c r="B121" s="19" t="str">
        <f>[1]ОН!C140</f>
        <v>384</v>
      </c>
      <c r="C121" s="19" t="str">
        <f>[1]ОН!D140</f>
        <v>352</v>
      </c>
      <c r="D121" s="38">
        <f t="shared" si="9"/>
        <v>-8.333333333333337E-2</v>
      </c>
    </row>
    <row r="122" spans="1:4" x14ac:dyDescent="0.25">
      <c r="A122" s="39" t="s">
        <v>8</v>
      </c>
      <c r="B122" s="19" t="str">
        <f>[1]ОН!C141</f>
        <v>153</v>
      </c>
      <c r="C122" s="19" t="str">
        <f>[1]ОН!D141</f>
        <v>160</v>
      </c>
      <c r="D122" s="38">
        <f t="shared" si="9"/>
        <v>4.5751633986928164E-2</v>
      </c>
    </row>
    <row r="123" spans="1:4" x14ac:dyDescent="0.25">
      <c r="A123" s="39" t="s">
        <v>9</v>
      </c>
      <c r="B123" s="19" t="str">
        <f>[1]ОН!C142</f>
        <v>28</v>
      </c>
      <c r="C123" s="19" t="str">
        <f>[1]ОН!D142</f>
        <v>25</v>
      </c>
      <c r="D123" s="38">
        <f t="shared" si="9"/>
        <v>-0.1071428571428571</v>
      </c>
    </row>
    <row r="124" spans="1:4" x14ac:dyDescent="0.25">
      <c r="A124" s="57" t="s">
        <v>10</v>
      </c>
      <c r="B124" s="30" t="str">
        <f>[1]ОН!C143</f>
        <v>24</v>
      </c>
      <c r="C124" s="30" t="str">
        <f>[1]ОН!D143</f>
        <v>21</v>
      </c>
      <c r="D124" s="58">
        <f t="shared" si="9"/>
        <v>-0.125</v>
      </c>
    </row>
    <row r="127" spans="1:4" ht="15.75" x14ac:dyDescent="0.25">
      <c r="A127" s="62" t="s">
        <v>17</v>
      </c>
      <c r="B127" s="63"/>
      <c r="C127" s="63"/>
      <c r="D127" s="63"/>
    </row>
    <row r="128" spans="1:4" ht="26.25" x14ac:dyDescent="0.25">
      <c r="A128" s="36"/>
      <c r="B128" s="11" t="str">
        <f>'[1]DB-year'!$C$3</f>
        <v>6 мес. 2019 г.</v>
      </c>
      <c r="C128" s="11" t="str">
        <f>'[1]DB-year'!$D$3</f>
        <v>6 мес. 2020 г.</v>
      </c>
      <c r="D128" s="12" t="s">
        <v>1</v>
      </c>
    </row>
    <row r="129" spans="1:4" x14ac:dyDescent="0.25">
      <c r="A129" s="37" t="s">
        <v>2</v>
      </c>
      <c r="B129" s="2" t="str">
        <f>[1]ОН!C149</f>
        <v>3968</v>
      </c>
      <c r="C129" s="2" t="str">
        <f>[1]ОН!D149</f>
        <v>4456</v>
      </c>
      <c r="D129" s="38">
        <f>IF(B129&gt;0,(C129/B129-1),"***")</f>
        <v>0.12298387096774199</v>
      </c>
    </row>
    <row r="130" spans="1:4" x14ac:dyDescent="0.25">
      <c r="A130" s="39" t="s">
        <v>3</v>
      </c>
      <c r="B130" s="19" t="str">
        <f>[1]ОН!C150</f>
        <v>187</v>
      </c>
      <c r="C130" s="19" t="str">
        <f>[1]ОН!D150</f>
        <v>131</v>
      </c>
      <c r="D130" s="38">
        <f t="shared" ref="D130:D137" si="10">IF(B130&gt;0,(C130/B130-1),"***")</f>
        <v>-0.29946524064171121</v>
      </c>
    </row>
    <row r="131" spans="1:4" x14ac:dyDescent="0.25">
      <c r="A131" s="39" t="s">
        <v>4</v>
      </c>
      <c r="B131" s="19" t="str">
        <f>[1]ОН!C151</f>
        <v>238</v>
      </c>
      <c r="C131" s="19" t="str">
        <f>[1]ОН!D151</f>
        <v>281</v>
      </c>
      <c r="D131" s="38">
        <f t="shared" si="10"/>
        <v>0.18067226890756305</v>
      </c>
    </row>
    <row r="132" spans="1:4" x14ac:dyDescent="0.25">
      <c r="A132" s="39" t="s">
        <v>5</v>
      </c>
      <c r="B132" s="19" t="str">
        <f>[1]ОН!C152</f>
        <v>1515</v>
      </c>
      <c r="C132" s="19" t="str">
        <f>[1]ОН!D152</f>
        <v>1659</v>
      </c>
      <c r="D132" s="38">
        <f t="shared" si="10"/>
        <v>9.5049504950495134E-2</v>
      </c>
    </row>
    <row r="133" spans="1:4" x14ac:dyDescent="0.25">
      <c r="A133" s="39" t="s">
        <v>6</v>
      </c>
      <c r="B133" s="19" t="str">
        <f>[1]ОН!C153</f>
        <v>1389</v>
      </c>
      <c r="C133" s="19" t="str">
        <f>[1]ОН!D153</f>
        <v>1300</v>
      </c>
      <c r="D133" s="38">
        <f t="shared" si="10"/>
        <v>-6.4074874010079164E-2</v>
      </c>
    </row>
    <row r="134" spans="1:4" x14ac:dyDescent="0.25">
      <c r="A134" s="39" t="s">
        <v>7</v>
      </c>
      <c r="B134" s="19" t="str">
        <f>[1]ОН!C155</f>
        <v>288</v>
      </c>
      <c r="C134" s="19" t="str">
        <f>[1]ОН!D155</f>
        <v>241</v>
      </c>
      <c r="D134" s="38">
        <f t="shared" si="10"/>
        <v>-0.16319444444444442</v>
      </c>
    </row>
    <row r="135" spans="1:4" x14ac:dyDescent="0.25">
      <c r="A135" s="39" t="s">
        <v>8</v>
      </c>
      <c r="B135" s="19" t="str">
        <f>[1]ОН!C156</f>
        <v>90</v>
      </c>
      <c r="C135" s="19" t="str">
        <f>[1]ОН!D156</f>
        <v>114</v>
      </c>
      <c r="D135" s="38">
        <f t="shared" si="10"/>
        <v>0.26666666666666661</v>
      </c>
    </row>
    <row r="136" spans="1:4" x14ac:dyDescent="0.25">
      <c r="A136" s="39" t="s">
        <v>9</v>
      </c>
      <c r="B136" s="19" t="str">
        <f>[1]ОН!C157</f>
        <v>31</v>
      </c>
      <c r="C136" s="19" t="str">
        <f>[1]ОН!D157</f>
        <v>23</v>
      </c>
      <c r="D136" s="38">
        <f t="shared" si="10"/>
        <v>-0.25806451612903225</v>
      </c>
    </row>
    <row r="137" spans="1:4" x14ac:dyDescent="0.25">
      <c r="A137" s="57" t="s">
        <v>10</v>
      </c>
      <c r="B137" s="30" t="str">
        <f>[1]ОН!C158</f>
        <v>24</v>
      </c>
      <c r="C137" s="30" t="str">
        <f>[1]ОН!D158</f>
        <v>16</v>
      </c>
      <c r="D137" s="58">
        <f t="shared" si="10"/>
        <v>-0.33333333333333337</v>
      </c>
    </row>
    <row r="139" spans="1:4" ht="15.75" x14ac:dyDescent="0.25">
      <c r="A139" s="62" t="s">
        <v>35</v>
      </c>
      <c r="B139" s="63"/>
      <c r="C139" s="63"/>
      <c r="D139" s="63"/>
    </row>
    <row r="140" spans="1:4" ht="26.25" x14ac:dyDescent="0.25">
      <c r="A140" s="36"/>
      <c r="B140" s="11" t="str">
        <f>'[1]DB-year'!$C$3</f>
        <v>6 мес. 2019 г.</v>
      </c>
      <c r="C140" s="11" t="str">
        <f>'[1]DB-year'!$D$3</f>
        <v>6 мес. 2020 г.</v>
      </c>
      <c r="D140" s="12" t="s">
        <v>1</v>
      </c>
    </row>
    <row r="141" spans="1:4" x14ac:dyDescent="0.25">
      <c r="A141" s="37" t="s">
        <v>2</v>
      </c>
      <c r="B141" s="2" t="str">
        <f>[1]ОН!C163</f>
        <v>224</v>
      </c>
      <c r="C141" s="2" t="str">
        <f>[1]ОН!D163</f>
        <v>231</v>
      </c>
      <c r="D141" s="38">
        <f>IF(B141&gt;0,(C141/B141-1),"***")</f>
        <v>3.125E-2</v>
      </c>
    </row>
    <row r="142" spans="1:4" x14ac:dyDescent="0.25">
      <c r="A142" s="39" t="s">
        <v>3</v>
      </c>
      <c r="B142" s="19" t="str">
        <f>[1]ОН!C164</f>
        <v>25</v>
      </c>
      <c r="C142" s="19" t="str">
        <f>[1]ОН!D164</f>
        <v>25</v>
      </c>
      <c r="D142" s="38">
        <f t="shared" ref="D142:D145" si="11">IF(B142&gt;0,(C142/B142-1),"***")</f>
        <v>0</v>
      </c>
    </row>
    <row r="143" spans="1:4" x14ac:dyDescent="0.25">
      <c r="A143" s="39" t="s">
        <v>4</v>
      </c>
      <c r="B143" s="19" t="str">
        <f>[1]ОН!C165</f>
        <v>0</v>
      </c>
      <c r="C143" s="19" t="str">
        <f>[1]ОН!D165</f>
        <v>0</v>
      </c>
      <c r="D143" s="38" t="s">
        <v>39</v>
      </c>
    </row>
    <row r="144" spans="1:4" x14ac:dyDescent="0.25">
      <c r="A144" s="39" t="s">
        <v>5</v>
      </c>
      <c r="B144" s="19" t="str">
        <f>[1]ОН!C166</f>
        <v>51</v>
      </c>
      <c r="C144" s="19" t="str">
        <f>[1]ОН!D166</f>
        <v>60</v>
      </c>
      <c r="D144" s="38">
        <f t="shared" si="11"/>
        <v>0.17647058823529416</v>
      </c>
    </row>
    <row r="145" spans="1:4" x14ac:dyDescent="0.25">
      <c r="A145" s="39" t="s">
        <v>6</v>
      </c>
      <c r="B145" s="19" t="str">
        <f>[1]ОН!C167</f>
        <v>39</v>
      </c>
      <c r="C145" s="19" t="str">
        <f>[1]ОН!D167</f>
        <v>31</v>
      </c>
      <c r="D145" s="38">
        <f t="shared" si="11"/>
        <v>-0.20512820512820518</v>
      </c>
    </row>
    <row r="146" spans="1:4" x14ac:dyDescent="0.25">
      <c r="A146" s="39" t="s">
        <v>7</v>
      </c>
      <c r="B146" s="19" t="str">
        <f>[1]ОН!C169</f>
        <v>31</v>
      </c>
      <c r="C146" s="19" t="str">
        <f>[1]ОН!D169</f>
        <v>43</v>
      </c>
      <c r="D146" s="38">
        <f t="shared" ref="D146:D149" si="12">IF(B146&gt;0,(C146/B146-1),"***")</f>
        <v>0.38709677419354849</v>
      </c>
    </row>
    <row r="147" spans="1:4" x14ac:dyDescent="0.25">
      <c r="A147" s="39" t="s">
        <v>8</v>
      </c>
      <c r="B147" s="19" t="str">
        <f>[1]ОН!C170</f>
        <v>20</v>
      </c>
      <c r="C147" s="19" t="str">
        <f>[1]ОН!D170</f>
        <v>12</v>
      </c>
      <c r="D147" s="38">
        <f t="shared" si="12"/>
        <v>-0.4</v>
      </c>
    </row>
    <row r="148" spans="1:4" x14ac:dyDescent="0.25">
      <c r="A148" s="39" t="s">
        <v>9</v>
      </c>
      <c r="B148" s="19" t="str">
        <f>[1]ОН!C171</f>
        <v>6</v>
      </c>
      <c r="C148" s="19" t="str">
        <f>[1]ОН!D171</f>
        <v>2</v>
      </c>
      <c r="D148" s="38">
        <f t="shared" si="12"/>
        <v>-0.66666666666666674</v>
      </c>
    </row>
    <row r="149" spans="1:4" x14ac:dyDescent="0.25">
      <c r="A149" s="57" t="s">
        <v>10</v>
      </c>
      <c r="B149" s="30" t="str">
        <f>[1]ОН!C172</f>
        <v>6</v>
      </c>
      <c r="C149" s="30" t="str">
        <f>[1]ОН!D172</f>
        <v>1</v>
      </c>
      <c r="D149" s="58">
        <f t="shared" si="12"/>
        <v>-0.83333333333333337</v>
      </c>
    </row>
  </sheetData>
  <mergeCells count="12">
    <mergeCell ref="A127:D127"/>
    <mergeCell ref="A139:D139"/>
    <mergeCell ref="A52:D52"/>
    <mergeCell ref="A64:D64"/>
    <mergeCell ref="A77:D77"/>
    <mergeCell ref="A89:D89"/>
    <mergeCell ref="A102:D102"/>
    <mergeCell ref="A2:D2"/>
    <mergeCell ref="A14:D14"/>
    <mergeCell ref="A27:D27"/>
    <mergeCell ref="A39:D39"/>
    <mergeCell ref="A114:D114"/>
  </mergeCells>
  <pageMargins left="0.7" right="0.7" top="0.75" bottom="0.75" header="0.3" footer="0.3"/>
  <pageSetup paperSize="9" scale="94" orientation="portrait" r:id="rId1"/>
  <rowBreaks count="3" manualBreakCount="3">
    <brk id="38" max="16383" man="1"/>
    <brk id="63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zoomScaleSheetLayoutView="100" workbookViewId="0">
      <selection activeCell="G34" sqref="G34"/>
    </sheetView>
  </sheetViews>
  <sheetFormatPr defaultRowHeight="15" x14ac:dyDescent="0.25"/>
  <cols>
    <col min="1" max="1" width="41.5703125" bestFit="1" customWidth="1"/>
    <col min="2" max="4" width="8.85546875" customWidth="1"/>
    <col min="5" max="5" width="18.85546875" customWidth="1"/>
    <col min="6" max="6" width="16.42578125" customWidth="1"/>
  </cols>
  <sheetData>
    <row r="1" spans="1:5" ht="15.75" x14ac:dyDescent="0.25">
      <c r="A1" s="62" t="s">
        <v>32</v>
      </c>
      <c r="B1" s="63"/>
      <c r="C1" s="63"/>
      <c r="D1" s="63"/>
    </row>
    <row r="2" spans="1:5" x14ac:dyDescent="0.25">
      <c r="B2" s="6"/>
      <c r="C2" s="6"/>
      <c r="D2" s="6"/>
    </row>
    <row r="3" spans="1:5" ht="26.25" x14ac:dyDescent="0.25">
      <c r="A3" s="36"/>
      <c r="B3" s="11" t="str">
        <f>'[1]DB-year'!C3</f>
        <v>6 мес. 2019 г.</v>
      </c>
      <c r="C3" s="11" t="str">
        <f>'[1]DB-year'!D3</f>
        <v>6 мес. 2020 г.</v>
      </c>
      <c r="D3" s="12" t="s">
        <v>1</v>
      </c>
      <c r="E3" s="7"/>
    </row>
    <row r="4" spans="1:5" x14ac:dyDescent="0.25">
      <c r="A4" s="37" t="s">
        <v>2</v>
      </c>
      <c r="B4" s="2" t="str">
        <f>[1]НЛ!C4</f>
        <v>5016</v>
      </c>
      <c r="C4" s="2" t="str">
        <f>[1]НЛ!D4</f>
        <v>6153</v>
      </c>
      <c r="D4" s="38">
        <f>IF(B4&gt;0,(C4/B4-1),"***")</f>
        <v>0.22667464114832536</v>
      </c>
      <c r="E4" s="7"/>
    </row>
    <row r="5" spans="1:5" x14ac:dyDescent="0.25">
      <c r="A5" s="39" t="s">
        <v>3</v>
      </c>
      <c r="B5" s="19" t="str">
        <f>[1]НЛ!C5</f>
        <v>915</v>
      </c>
      <c r="C5" s="19" t="str">
        <f>[1]НЛ!D5</f>
        <v>1047</v>
      </c>
      <c r="D5" s="38">
        <f t="shared" ref="D5:D12" si="0">IF(B5&gt;0,(C5/B5-1),"***")</f>
        <v>0.1442622950819672</v>
      </c>
      <c r="E5" s="8"/>
    </row>
    <row r="6" spans="1:5" x14ac:dyDescent="0.25">
      <c r="A6" s="39" t="s">
        <v>4</v>
      </c>
      <c r="B6" s="19" t="str">
        <f>[1]НЛ!C6</f>
        <v>723</v>
      </c>
      <c r="C6" s="19" t="str">
        <f>[1]НЛ!D6</f>
        <v>969</v>
      </c>
      <c r="D6" s="38">
        <f t="shared" si="0"/>
        <v>0.34024896265560156</v>
      </c>
      <c r="E6" s="9"/>
    </row>
    <row r="7" spans="1:5" x14ac:dyDescent="0.25">
      <c r="A7" s="39" t="s">
        <v>5</v>
      </c>
      <c r="B7" s="19" t="str">
        <f>[1]НЛ!C7</f>
        <v>1088</v>
      </c>
      <c r="C7" s="19" t="str">
        <f>[1]НЛ!D7</f>
        <v>1393</v>
      </c>
      <c r="D7" s="38">
        <f t="shared" si="0"/>
        <v>0.28033088235294112</v>
      </c>
      <c r="E7" s="9"/>
    </row>
    <row r="8" spans="1:5" x14ac:dyDescent="0.25">
      <c r="A8" s="39" t="s">
        <v>6</v>
      </c>
      <c r="B8" s="19" t="str">
        <f>[1]НЛ!C8</f>
        <v>1278</v>
      </c>
      <c r="C8" s="19" t="str">
        <f>[1]НЛ!D8</f>
        <v>1544</v>
      </c>
      <c r="D8" s="38">
        <f t="shared" si="0"/>
        <v>0.2081377151799686</v>
      </c>
      <c r="E8" s="9"/>
    </row>
    <row r="9" spans="1:5" ht="17.25" customHeight="1" x14ac:dyDescent="0.25">
      <c r="A9" s="39" t="s">
        <v>7</v>
      </c>
      <c r="B9" s="19" t="str">
        <f>[1]НЛ!C10</f>
        <v>102</v>
      </c>
      <c r="C9" s="19" t="str">
        <f>[1]НЛ!D10</f>
        <v>79</v>
      </c>
      <c r="D9" s="38">
        <f t="shared" si="0"/>
        <v>-0.22549019607843135</v>
      </c>
      <c r="E9" s="3"/>
    </row>
    <row r="10" spans="1:5" x14ac:dyDescent="0.25">
      <c r="A10" s="39" t="s">
        <v>8</v>
      </c>
      <c r="B10" s="19" t="str">
        <f>[1]НЛ!C11</f>
        <v>131</v>
      </c>
      <c r="C10" s="19" t="str">
        <f>[1]НЛ!D11</f>
        <v>89</v>
      </c>
      <c r="D10" s="38">
        <f t="shared" si="0"/>
        <v>-0.32061068702290074</v>
      </c>
      <c r="E10" s="3"/>
    </row>
    <row r="11" spans="1:5" x14ac:dyDescent="0.25">
      <c r="A11" s="39" t="s">
        <v>9</v>
      </c>
      <c r="B11" s="19" t="str">
        <f>[1]НЛ!C12</f>
        <v>22</v>
      </c>
      <c r="C11" s="19" t="str">
        <f>[1]НЛ!D12</f>
        <v>24</v>
      </c>
      <c r="D11" s="38">
        <f t="shared" si="0"/>
        <v>9.0909090909090828E-2</v>
      </c>
    </row>
    <row r="12" spans="1:5" x14ac:dyDescent="0.25">
      <c r="A12" s="57" t="s">
        <v>10</v>
      </c>
      <c r="B12" s="30" t="str">
        <f>[1]НЛ!C13</f>
        <v>21</v>
      </c>
      <c r="C12" s="30" t="str">
        <f>[1]НЛ!D13</f>
        <v>22</v>
      </c>
      <c r="D12" s="58">
        <f t="shared" si="0"/>
        <v>4.7619047619047672E-2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zoomScale="80" zoomScaleNormal="100" zoomScaleSheetLayoutView="80" workbookViewId="0">
      <selection activeCell="A33" sqref="A33:B33"/>
    </sheetView>
  </sheetViews>
  <sheetFormatPr defaultRowHeight="15" x14ac:dyDescent="0.25"/>
  <cols>
    <col min="1" max="1" width="5.28515625" customWidth="1"/>
    <col min="2" max="2" width="55.28515625" customWidth="1"/>
    <col min="5" max="5" width="9.140625" style="4"/>
  </cols>
  <sheetData>
    <row r="1" spans="1:5" ht="35.25" customHeight="1" x14ac:dyDescent="0.25">
      <c r="A1" s="64" t="s">
        <v>18</v>
      </c>
      <c r="B1" s="64"/>
      <c r="C1" s="64"/>
      <c r="D1" s="64"/>
      <c r="E1" s="64"/>
    </row>
    <row r="2" spans="1:5" ht="26.25" x14ac:dyDescent="0.25">
      <c r="A2" s="81"/>
      <c r="B2" s="82"/>
      <c r="C2" s="10" t="str">
        <f>'[1]DB-year'!$C$3</f>
        <v>6 мес. 2019 г.</v>
      </c>
      <c r="D2" s="11" t="str">
        <f>'[1]DB-year'!$D$3</f>
        <v>6 мес. 2020 г.</v>
      </c>
      <c r="E2" s="12" t="s">
        <v>1</v>
      </c>
    </row>
    <row r="3" spans="1:5" x14ac:dyDescent="0.25">
      <c r="A3" s="66" t="s">
        <v>19</v>
      </c>
      <c r="B3" s="67"/>
      <c r="C3" s="13" t="str">
        <f>[1]НСиД!C3</f>
        <v>184</v>
      </c>
      <c r="D3" s="14" t="str">
        <f>[1]НСиД!D3</f>
        <v>103</v>
      </c>
      <c r="E3" s="15">
        <f t="shared" ref="E3:E20" si="0">IF(C3&gt;0,(D3/(C3/100)-100),"***")</f>
        <v>-44.021739130434788</v>
      </c>
    </row>
    <row r="4" spans="1:5" x14ac:dyDescent="0.25">
      <c r="A4" s="77" t="s">
        <v>10</v>
      </c>
      <c r="B4" s="78"/>
      <c r="C4" s="60">
        <v>19455</v>
      </c>
      <c r="D4" s="61">
        <v>20289</v>
      </c>
      <c r="E4" s="59">
        <f t="shared" si="0"/>
        <v>4.2868157286044664</v>
      </c>
    </row>
    <row r="5" spans="1:5" x14ac:dyDescent="0.25">
      <c r="A5" s="70" t="s">
        <v>20</v>
      </c>
      <c r="B5" s="42" t="s">
        <v>21</v>
      </c>
      <c r="C5" s="43">
        <v>3</v>
      </c>
      <c r="D5" s="2">
        <v>1</v>
      </c>
      <c r="E5" s="44">
        <f t="shared" si="0"/>
        <v>-66.666666666666657</v>
      </c>
    </row>
    <row r="6" spans="1:5" x14ac:dyDescent="0.25">
      <c r="A6" s="71"/>
      <c r="B6" s="16" t="s">
        <v>22</v>
      </c>
      <c r="C6" s="18">
        <v>44</v>
      </c>
      <c r="D6" s="19">
        <v>17</v>
      </c>
      <c r="E6" s="20">
        <f t="shared" si="0"/>
        <v>-61.363636363636367</v>
      </c>
    </row>
    <row r="7" spans="1:5" x14ac:dyDescent="0.25">
      <c r="A7" s="72"/>
      <c r="B7" s="21" t="s">
        <v>23</v>
      </c>
      <c r="C7" s="22">
        <v>135</v>
      </c>
      <c r="D7" s="23">
        <v>81</v>
      </c>
      <c r="E7" s="24">
        <f t="shared" si="0"/>
        <v>-40.000000000000007</v>
      </c>
    </row>
    <row r="8" spans="1:5" ht="25.5" customHeight="1" x14ac:dyDescent="0.25">
      <c r="A8" s="79" t="s">
        <v>24</v>
      </c>
      <c r="B8" s="80"/>
      <c r="C8" s="45">
        <v>20678</v>
      </c>
      <c r="D8" s="46">
        <v>16788</v>
      </c>
      <c r="E8" s="47">
        <f t="shared" si="0"/>
        <v>-18.812264242189769</v>
      </c>
    </row>
    <row r="9" spans="1:5" ht="27" customHeight="1" x14ac:dyDescent="0.25">
      <c r="A9" s="77" t="s">
        <v>25</v>
      </c>
      <c r="B9" s="78"/>
      <c r="C9" s="48">
        <v>1459</v>
      </c>
      <c r="D9" s="49">
        <v>1465</v>
      </c>
      <c r="E9" s="27">
        <f t="shared" si="0"/>
        <v>0.41124057573681227</v>
      </c>
    </row>
    <row r="10" spans="1:5" x14ac:dyDescent="0.25">
      <c r="A10" s="71" t="s">
        <v>20</v>
      </c>
      <c r="B10" s="16" t="s">
        <v>21</v>
      </c>
      <c r="C10" s="43">
        <v>1</v>
      </c>
      <c r="D10" s="2">
        <v>0</v>
      </c>
      <c r="E10" s="17">
        <f t="shared" si="0"/>
        <v>-100</v>
      </c>
    </row>
    <row r="11" spans="1:5" x14ac:dyDescent="0.25">
      <c r="A11" s="71"/>
      <c r="B11" s="16" t="s">
        <v>22</v>
      </c>
      <c r="C11" s="18">
        <v>41</v>
      </c>
      <c r="D11" s="19">
        <v>40</v>
      </c>
      <c r="E11" s="20">
        <f t="shared" si="0"/>
        <v>-2.4390243902439011</v>
      </c>
    </row>
    <row r="12" spans="1:5" x14ac:dyDescent="0.25">
      <c r="A12" s="72"/>
      <c r="B12" s="28" t="s">
        <v>23</v>
      </c>
      <c r="C12" s="29">
        <v>1401</v>
      </c>
      <c r="D12" s="30">
        <v>1419</v>
      </c>
      <c r="E12" s="31">
        <f t="shared" si="0"/>
        <v>1.2847965738758091</v>
      </c>
    </row>
    <row r="13" spans="1:5" ht="40.5" customHeight="1" x14ac:dyDescent="0.25">
      <c r="A13" s="66" t="s">
        <v>26</v>
      </c>
      <c r="B13" s="67"/>
      <c r="C13" s="32">
        <v>187</v>
      </c>
      <c r="D13" s="14">
        <v>101</v>
      </c>
      <c r="E13" s="26">
        <f t="shared" si="0"/>
        <v>-45.989304812834227</v>
      </c>
    </row>
    <row r="14" spans="1:5" x14ac:dyDescent="0.25">
      <c r="A14" s="71" t="s">
        <v>20</v>
      </c>
      <c r="B14" s="16" t="s">
        <v>21</v>
      </c>
      <c r="C14" s="43">
        <v>10</v>
      </c>
      <c r="D14" s="50">
        <v>11</v>
      </c>
      <c r="E14" s="44">
        <f t="shared" si="0"/>
        <v>10</v>
      </c>
    </row>
    <row r="15" spans="1:5" x14ac:dyDescent="0.25">
      <c r="A15" s="71"/>
      <c r="B15" s="16" t="s">
        <v>22</v>
      </c>
      <c r="C15" s="18">
        <v>47</v>
      </c>
      <c r="D15" s="19">
        <v>31</v>
      </c>
      <c r="E15" s="20">
        <f t="shared" si="0"/>
        <v>-34.042553191489361</v>
      </c>
    </row>
    <row r="16" spans="1:5" x14ac:dyDescent="0.25">
      <c r="A16" s="71"/>
      <c r="B16" s="16" t="s">
        <v>23</v>
      </c>
      <c r="C16" s="18">
        <v>130</v>
      </c>
      <c r="D16" s="19">
        <v>58</v>
      </c>
      <c r="E16" s="20">
        <f t="shared" si="0"/>
        <v>-55.384615384615387</v>
      </c>
    </row>
    <row r="17" spans="1:5" ht="26.25" customHeight="1" x14ac:dyDescent="0.25">
      <c r="A17" s="66" t="s">
        <v>27</v>
      </c>
      <c r="B17" s="67"/>
      <c r="C17" s="32">
        <v>3574</v>
      </c>
      <c r="D17" s="14">
        <v>3328</v>
      </c>
      <c r="E17" s="26">
        <f t="shared" si="0"/>
        <v>-6.8830442081701193</v>
      </c>
    </row>
    <row r="18" spans="1:5" x14ac:dyDescent="0.25">
      <c r="A18" s="71" t="s">
        <v>20</v>
      </c>
      <c r="B18" s="16" t="s">
        <v>21</v>
      </c>
      <c r="C18" s="33">
        <v>10</v>
      </c>
      <c r="D18" s="2">
        <v>9</v>
      </c>
      <c r="E18" s="44">
        <f t="shared" si="0"/>
        <v>-10</v>
      </c>
    </row>
    <row r="19" spans="1:5" x14ac:dyDescent="0.25">
      <c r="A19" s="71"/>
      <c r="B19" s="16" t="s">
        <v>22</v>
      </c>
      <c r="C19" s="33">
        <v>1989</v>
      </c>
      <c r="D19" s="19">
        <v>2036</v>
      </c>
      <c r="E19" s="20">
        <f t="shared" si="0"/>
        <v>2.3629964806435311</v>
      </c>
    </row>
    <row r="20" spans="1:5" x14ac:dyDescent="0.25">
      <c r="A20" s="71"/>
      <c r="B20" s="16" t="s">
        <v>23</v>
      </c>
      <c r="C20" s="33">
        <v>1571</v>
      </c>
      <c r="D20" s="19">
        <v>1268</v>
      </c>
      <c r="E20" s="20">
        <f t="shared" si="0"/>
        <v>-19.287078294080203</v>
      </c>
    </row>
    <row r="21" spans="1:5" ht="40.5" customHeight="1" x14ac:dyDescent="0.25">
      <c r="A21" s="68" t="s">
        <v>28</v>
      </c>
      <c r="B21" s="69"/>
      <c r="C21" s="51">
        <v>7486</v>
      </c>
      <c r="D21" s="25">
        <v>7348</v>
      </c>
      <c r="E21" s="52">
        <f t="shared" ref="E21:E29" si="1">IF(C21&gt;0,(D21/(C21/100)-100),"***")</f>
        <v>-1.8434410900347302</v>
      </c>
    </row>
    <row r="22" spans="1:5" x14ac:dyDescent="0.25">
      <c r="A22" s="70" t="s">
        <v>20</v>
      </c>
      <c r="B22" s="42" t="s">
        <v>21</v>
      </c>
      <c r="C22" s="5">
        <v>400</v>
      </c>
      <c r="D22" s="50">
        <v>347</v>
      </c>
      <c r="E22" s="17">
        <f t="shared" si="1"/>
        <v>-13.25</v>
      </c>
    </row>
    <row r="23" spans="1:5" x14ac:dyDescent="0.25">
      <c r="A23" s="71"/>
      <c r="B23" s="16" t="s">
        <v>22</v>
      </c>
      <c r="C23" s="18">
        <v>3883</v>
      </c>
      <c r="D23" s="19">
        <v>4025</v>
      </c>
      <c r="E23" s="20">
        <f t="shared" si="1"/>
        <v>3.6569662631985693</v>
      </c>
    </row>
    <row r="24" spans="1:5" x14ac:dyDescent="0.25">
      <c r="A24" s="72"/>
      <c r="B24" s="28" t="s">
        <v>23</v>
      </c>
      <c r="C24" s="29">
        <v>3175</v>
      </c>
      <c r="D24" s="30">
        <v>2941</v>
      </c>
      <c r="E24" s="31">
        <f t="shared" si="1"/>
        <v>-7.3700787401574814</v>
      </c>
    </row>
    <row r="25" spans="1:5" ht="40.5" customHeight="1" x14ac:dyDescent="0.25">
      <c r="A25" s="75" t="s">
        <v>33</v>
      </c>
      <c r="B25" s="76"/>
      <c r="C25" s="53">
        <v>3364</v>
      </c>
      <c r="D25" s="54">
        <v>3673</v>
      </c>
      <c r="E25" s="52">
        <f t="shared" si="1"/>
        <v>9.1854934601664695</v>
      </c>
    </row>
    <row r="26" spans="1:5" x14ac:dyDescent="0.25">
      <c r="A26" s="71" t="s">
        <v>20</v>
      </c>
      <c r="B26" s="16" t="s">
        <v>21</v>
      </c>
      <c r="C26" s="43">
        <v>243</v>
      </c>
      <c r="D26" s="50">
        <v>277</v>
      </c>
      <c r="E26" s="17">
        <f t="shared" si="1"/>
        <v>13.991769547325092</v>
      </c>
    </row>
    <row r="27" spans="1:5" x14ac:dyDescent="0.25">
      <c r="A27" s="71"/>
      <c r="B27" s="16" t="s">
        <v>22</v>
      </c>
      <c r="C27" s="18">
        <v>1269</v>
      </c>
      <c r="D27" s="19">
        <v>1406</v>
      </c>
      <c r="E27" s="20">
        <f t="shared" si="1"/>
        <v>10.795902285263992</v>
      </c>
    </row>
    <row r="28" spans="1:5" x14ac:dyDescent="0.25">
      <c r="A28" s="71"/>
      <c r="B28" s="21" t="s">
        <v>23</v>
      </c>
      <c r="C28" s="22">
        <v>1815</v>
      </c>
      <c r="D28" s="23">
        <v>1960</v>
      </c>
      <c r="E28" s="24">
        <f t="shared" si="1"/>
        <v>7.988980716253451</v>
      </c>
    </row>
    <row r="29" spans="1:5" x14ac:dyDescent="0.25">
      <c r="A29" s="66" t="s">
        <v>34</v>
      </c>
      <c r="B29" s="67"/>
      <c r="C29" s="32">
        <v>3330</v>
      </c>
      <c r="D29" s="14">
        <v>3665</v>
      </c>
      <c r="E29" s="26">
        <f t="shared" si="1"/>
        <v>10.060060060060067</v>
      </c>
    </row>
    <row r="30" spans="1:5" x14ac:dyDescent="0.25">
      <c r="A30" s="70" t="s">
        <v>20</v>
      </c>
      <c r="B30" s="42" t="s">
        <v>21</v>
      </c>
      <c r="C30" s="43">
        <v>242</v>
      </c>
      <c r="D30" s="2">
        <v>276</v>
      </c>
      <c r="E30" s="44">
        <f t="shared" ref="E30:E38" si="2">IF(C30&gt;0,(D30/(C30/100)-100),"***")</f>
        <v>14.049586776859513</v>
      </c>
    </row>
    <row r="31" spans="1:5" x14ac:dyDescent="0.25">
      <c r="A31" s="71"/>
      <c r="B31" s="16" t="s">
        <v>22</v>
      </c>
      <c r="C31" s="18">
        <v>1258</v>
      </c>
      <c r="D31" s="19">
        <v>1412</v>
      </c>
      <c r="E31" s="20">
        <f t="shared" si="2"/>
        <v>12.241653418124002</v>
      </c>
    </row>
    <row r="32" spans="1:5" x14ac:dyDescent="0.25">
      <c r="A32" s="71"/>
      <c r="B32" s="16" t="s">
        <v>23</v>
      </c>
      <c r="C32" s="22">
        <v>1794</v>
      </c>
      <c r="D32" s="23">
        <v>1947</v>
      </c>
      <c r="E32" s="35">
        <f t="shared" si="2"/>
        <v>8.5284280936454735</v>
      </c>
    </row>
    <row r="33" spans="1:5" ht="40.5" customHeight="1" x14ac:dyDescent="0.25">
      <c r="A33" s="73" t="s">
        <v>29</v>
      </c>
      <c r="B33" s="74"/>
      <c r="C33" s="34">
        <v>22</v>
      </c>
      <c r="D33" s="55">
        <v>35</v>
      </c>
      <c r="E33" s="56">
        <f t="shared" si="2"/>
        <v>59.090909090909093</v>
      </c>
    </row>
    <row r="34" spans="1:5" ht="40.5" customHeight="1" x14ac:dyDescent="0.25">
      <c r="A34" s="66" t="s">
        <v>30</v>
      </c>
      <c r="B34" s="67"/>
      <c r="C34" s="32">
        <v>21</v>
      </c>
      <c r="D34" s="14">
        <v>32</v>
      </c>
      <c r="E34" s="26">
        <f t="shared" si="2"/>
        <v>52.38095238095238</v>
      </c>
    </row>
    <row r="35" spans="1:5" ht="28.5" customHeight="1" x14ac:dyDescent="0.25">
      <c r="A35" s="68" t="s">
        <v>31</v>
      </c>
      <c r="B35" s="69"/>
      <c r="C35" s="13">
        <v>674</v>
      </c>
      <c r="D35" s="25">
        <v>769</v>
      </c>
      <c r="E35" s="52">
        <f t="shared" si="2"/>
        <v>14.094955489614236</v>
      </c>
    </row>
    <row r="36" spans="1:5" x14ac:dyDescent="0.25">
      <c r="A36" s="70" t="s">
        <v>20</v>
      </c>
      <c r="B36" s="42" t="s">
        <v>21</v>
      </c>
      <c r="C36" s="43">
        <v>80</v>
      </c>
      <c r="D36" s="50">
        <v>67</v>
      </c>
      <c r="E36" s="17">
        <f t="shared" si="2"/>
        <v>-16.25</v>
      </c>
    </row>
    <row r="37" spans="1:5" x14ac:dyDescent="0.25">
      <c r="A37" s="71"/>
      <c r="B37" s="16" t="s">
        <v>22</v>
      </c>
      <c r="C37" s="18">
        <v>124</v>
      </c>
      <c r="D37" s="19">
        <v>214</v>
      </c>
      <c r="E37" s="20">
        <f t="shared" si="2"/>
        <v>72.580645161290334</v>
      </c>
    </row>
    <row r="38" spans="1:5" x14ac:dyDescent="0.25">
      <c r="A38" s="72"/>
      <c r="B38" s="28" t="s">
        <v>23</v>
      </c>
      <c r="C38" s="29">
        <v>450</v>
      </c>
      <c r="D38" s="30">
        <v>478</v>
      </c>
      <c r="E38" s="31">
        <f t="shared" si="2"/>
        <v>6.2222222222222285</v>
      </c>
    </row>
    <row r="39" spans="1:5" ht="40.5" customHeight="1" x14ac:dyDescent="0.25"/>
  </sheetData>
  <mergeCells count="22">
    <mergeCell ref="A1:E1"/>
    <mergeCell ref="A25:B25"/>
    <mergeCell ref="A26:A28"/>
    <mergeCell ref="A29:B29"/>
    <mergeCell ref="A30:A32"/>
    <mergeCell ref="A14:A16"/>
    <mergeCell ref="A17:B17"/>
    <mergeCell ref="A18:A20"/>
    <mergeCell ref="A4:B4"/>
    <mergeCell ref="A5:A7"/>
    <mergeCell ref="A8:B8"/>
    <mergeCell ref="A10:A12"/>
    <mergeCell ref="A13:B13"/>
    <mergeCell ref="A9:B9"/>
    <mergeCell ref="A2:B2"/>
    <mergeCell ref="A3:B3"/>
    <mergeCell ref="A34:B34"/>
    <mergeCell ref="A35:B35"/>
    <mergeCell ref="A36:A38"/>
    <mergeCell ref="A33:B33"/>
    <mergeCell ref="A21:B21"/>
    <mergeCell ref="A22:A24"/>
  </mergeCells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BreakPreview" zoomScale="60" zoomScaleNormal="100" workbookViewId="0">
      <selection activeCell="N21" sqref="N21"/>
    </sheetView>
  </sheetViews>
  <sheetFormatPr defaultRowHeight="15" x14ac:dyDescent="0.25"/>
  <cols>
    <col min="1" max="1" width="9.140625" style="105"/>
    <col min="2" max="3" width="11" style="105" customWidth="1"/>
    <col min="4" max="8" width="9.140625" style="105"/>
  </cols>
  <sheetData>
    <row r="1" spans="1:10" ht="18.75" x14ac:dyDescent="0.3">
      <c r="A1" s="83" t="s">
        <v>40</v>
      </c>
      <c r="B1" s="83"/>
      <c r="C1" s="83"/>
      <c r="D1" s="83"/>
      <c r="E1" s="83"/>
      <c r="F1" s="83"/>
      <c r="G1" s="83"/>
      <c r="H1" s="83"/>
      <c r="I1" s="83"/>
    </row>
    <row r="2" spans="1:10" ht="37.5" customHeight="1" x14ac:dyDescent="0.25">
      <c r="A2" s="114"/>
      <c r="B2" s="115"/>
      <c r="C2" s="116"/>
      <c r="D2" s="111" t="s">
        <v>41</v>
      </c>
      <c r="E2" s="112"/>
      <c r="F2" s="113"/>
      <c r="G2" s="111" t="s">
        <v>42</v>
      </c>
      <c r="H2" s="112"/>
      <c r="I2" s="113"/>
    </row>
    <row r="3" spans="1:10" ht="31.5" x14ac:dyDescent="0.25">
      <c r="A3" s="117"/>
      <c r="B3" s="118"/>
      <c r="C3" s="119"/>
      <c r="D3" s="106" t="s">
        <v>59</v>
      </c>
      <c r="E3" s="106" t="s">
        <v>60</v>
      </c>
      <c r="F3" s="107" t="s">
        <v>1</v>
      </c>
      <c r="G3" s="106" t="s">
        <v>59</v>
      </c>
      <c r="H3" s="106" t="s">
        <v>60</v>
      </c>
      <c r="I3" s="84" t="s">
        <v>1</v>
      </c>
    </row>
    <row r="4" spans="1:10" ht="72" customHeight="1" x14ac:dyDescent="0.25">
      <c r="A4" s="108" t="s">
        <v>43</v>
      </c>
      <c r="B4" s="109"/>
      <c r="C4" s="110"/>
      <c r="D4" s="85">
        <v>7399</v>
      </c>
      <c r="E4" s="85">
        <v>6836</v>
      </c>
      <c r="F4" s="86">
        <f>(E4-D4)/D4</f>
        <v>-7.6091363697796996E-2</v>
      </c>
      <c r="G4" s="85">
        <v>8042</v>
      </c>
      <c r="H4" s="85">
        <v>7390</v>
      </c>
      <c r="I4" s="86">
        <f>(H4-G4)/G4</f>
        <v>-8.1074359612036809E-2</v>
      </c>
      <c r="J4" t="s">
        <v>44</v>
      </c>
    </row>
    <row r="5" spans="1:10" ht="72" customHeight="1" x14ac:dyDescent="0.25">
      <c r="A5" s="120" t="s">
        <v>45</v>
      </c>
      <c r="B5" s="108" t="s">
        <v>46</v>
      </c>
      <c r="C5" s="110"/>
      <c r="D5" s="85">
        <v>5107</v>
      </c>
      <c r="E5" s="85">
        <v>4476</v>
      </c>
      <c r="F5" s="86">
        <f t="shared" ref="F5:F8" si="0">(E5-D5)/D5</f>
        <v>-0.12355590366164089</v>
      </c>
      <c r="G5" s="85">
        <v>5525</v>
      </c>
      <c r="H5" s="85">
        <v>4845</v>
      </c>
      <c r="I5" s="86">
        <f>(H5-G5)/G5</f>
        <v>-0.12307692307692308</v>
      </c>
      <c r="J5" t="s">
        <v>47</v>
      </c>
    </row>
    <row r="6" spans="1:10" ht="72" customHeight="1" x14ac:dyDescent="0.25">
      <c r="A6" s="121"/>
      <c r="B6" s="108" t="s">
        <v>48</v>
      </c>
      <c r="C6" s="110"/>
      <c r="D6" s="85">
        <v>1537</v>
      </c>
      <c r="E6" s="85">
        <v>1561</v>
      </c>
      <c r="F6" s="86">
        <f t="shared" si="0"/>
        <v>1.5614834092387769E-2</v>
      </c>
      <c r="G6" s="85">
        <v>1683</v>
      </c>
      <c r="H6" s="85">
        <v>1669</v>
      </c>
      <c r="I6" s="86">
        <f>(H6-G6)/G6</f>
        <v>-8.3184789067142009E-3</v>
      </c>
      <c r="J6" t="s">
        <v>49</v>
      </c>
    </row>
    <row r="7" spans="1:10" ht="72" customHeight="1" x14ac:dyDescent="0.25">
      <c r="A7" s="122"/>
      <c r="B7" s="109" t="s">
        <v>61</v>
      </c>
      <c r="C7" s="110"/>
      <c r="D7" s="85">
        <v>261</v>
      </c>
      <c r="E7" s="85">
        <v>347</v>
      </c>
      <c r="F7" s="86">
        <f t="shared" si="0"/>
        <v>0.32950191570881227</v>
      </c>
      <c r="G7" s="85">
        <v>293</v>
      </c>
      <c r="H7" s="85">
        <v>382</v>
      </c>
      <c r="I7" s="86">
        <f>(H7-G7)/G7</f>
        <v>0.30375426621160412</v>
      </c>
    </row>
    <row r="8" spans="1:10" ht="72" customHeight="1" x14ac:dyDescent="0.25">
      <c r="A8" s="108" t="s">
        <v>50</v>
      </c>
      <c r="B8" s="109"/>
      <c r="C8" s="110"/>
      <c r="D8" s="85">
        <v>3743</v>
      </c>
      <c r="E8" s="85">
        <v>3532</v>
      </c>
      <c r="F8" s="86">
        <f t="shared" si="0"/>
        <v>-5.6371894202511354E-2</v>
      </c>
      <c r="G8" s="85">
        <v>4037</v>
      </c>
      <c r="H8" s="85">
        <v>3732</v>
      </c>
      <c r="I8" s="86">
        <f>(H8-G8)/G8</f>
        <v>-7.5551151845429779E-2</v>
      </c>
      <c r="J8" t="s">
        <v>51</v>
      </c>
    </row>
  </sheetData>
  <mergeCells count="10">
    <mergeCell ref="A8:C8"/>
    <mergeCell ref="B7:C7"/>
    <mergeCell ref="A5:A7"/>
    <mergeCell ref="A1:I1"/>
    <mergeCell ref="A2:C3"/>
    <mergeCell ref="D2:F2"/>
    <mergeCell ref="G2:I2"/>
    <mergeCell ref="A4:C4"/>
    <mergeCell ref="B5:C5"/>
    <mergeCell ref="B6:C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view="pageBreakPreview" zoomScale="60" zoomScaleNormal="100" workbookViewId="0">
      <selection activeCell="D50" sqref="D50"/>
    </sheetView>
  </sheetViews>
  <sheetFormatPr defaultRowHeight="15" x14ac:dyDescent="0.25"/>
  <cols>
    <col min="1" max="1" width="5.42578125" customWidth="1"/>
    <col min="2" max="3" width="18.85546875" customWidth="1"/>
    <col min="6" max="6" width="9.85546875" customWidth="1"/>
  </cols>
  <sheetData>
    <row r="1" spans="1:6" ht="18.75" x14ac:dyDescent="0.3">
      <c r="A1" s="87"/>
      <c r="B1" s="87"/>
      <c r="C1" s="87"/>
      <c r="D1" s="87"/>
      <c r="E1" s="87"/>
      <c r="F1" s="87"/>
    </row>
    <row r="2" spans="1:6" ht="22.5" customHeight="1" x14ac:dyDescent="0.25">
      <c r="A2" s="88" t="s">
        <v>62</v>
      </c>
      <c r="B2" s="88"/>
      <c r="C2" s="88"/>
      <c r="D2" s="88"/>
      <c r="E2" s="88"/>
      <c r="F2" s="88"/>
    </row>
    <row r="3" spans="1:6" ht="22.5" customHeight="1" x14ac:dyDescent="0.25">
      <c r="A3" s="88"/>
      <c r="B3" s="88"/>
      <c r="C3" s="88"/>
      <c r="D3" s="88"/>
      <c r="E3" s="88"/>
      <c r="F3" s="88"/>
    </row>
    <row r="4" spans="1:6" ht="29.25" customHeight="1" x14ac:dyDescent="0.25">
      <c r="A4" s="89"/>
      <c r="B4" s="89"/>
      <c r="C4" s="90"/>
      <c r="D4" s="106" t="s">
        <v>59</v>
      </c>
      <c r="E4" s="106" t="s">
        <v>60</v>
      </c>
      <c r="F4" s="107" t="s">
        <v>1</v>
      </c>
    </row>
    <row r="5" spans="1:6" ht="39" customHeight="1" x14ac:dyDescent="0.25">
      <c r="A5" s="91" t="s">
        <v>52</v>
      </c>
      <c r="B5" s="91"/>
      <c r="C5" s="92"/>
      <c r="D5" s="93">
        <v>14287</v>
      </c>
      <c r="E5" s="93">
        <v>15419</v>
      </c>
      <c r="F5" s="94">
        <f t="shared" ref="F5:F10" si="0">(E5-D5)/D5</f>
        <v>7.9232869041786239E-2</v>
      </c>
    </row>
    <row r="6" spans="1:6" ht="39" customHeight="1" x14ac:dyDescent="0.3">
      <c r="A6" s="95" t="s">
        <v>53</v>
      </c>
      <c r="B6" s="96" t="s">
        <v>54</v>
      </c>
      <c r="C6" s="97"/>
      <c r="D6" s="93">
        <v>2646</v>
      </c>
      <c r="E6" s="93">
        <v>2830</v>
      </c>
      <c r="F6" s="94">
        <f t="shared" si="0"/>
        <v>6.9538926681783825E-2</v>
      </c>
    </row>
    <row r="7" spans="1:6" ht="55.5" customHeight="1" x14ac:dyDescent="0.25">
      <c r="A7" s="95"/>
      <c r="B7" s="98" t="s">
        <v>55</v>
      </c>
      <c r="C7" s="99"/>
      <c r="D7" s="93">
        <v>10821</v>
      </c>
      <c r="E7" s="93">
        <v>12050</v>
      </c>
      <c r="F7" s="94">
        <f t="shared" si="0"/>
        <v>0.11357545513353665</v>
      </c>
    </row>
    <row r="8" spans="1:6" ht="20.25" customHeight="1" x14ac:dyDescent="0.25">
      <c r="A8" s="100" t="s">
        <v>56</v>
      </c>
      <c r="B8" s="100"/>
      <c r="C8" s="101"/>
      <c r="D8" s="93">
        <v>898</v>
      </c>
      <c r="E8" s="93">
        <v>838</v>
      </c>
      <c r="F8" s="94">
        <f t="shared" si="0"/>
        <v>-6.6815144766147E-2</v>
      </c>
    </row>
    <row r="9" spans="1:6" ht="19.5" customHeight="1" x14ac:dyDescent="0.3">
      <c r="A9" s="102" t="s">
        <v>53</v>
      </c>
      <c r="B9" s="103" t="s">
        <v>57</v>
      </c>
      <c r="C9" s="104"/>
      <c r="D9" s="93">
        <v>109</v>
      </c>
      <c r="E9" s="93">
        <v>115</v>
      </c>
      <c r="F9" s="94">
        <f t="shared" si="0"/>
        <v>5.5045871559633031E-2</v>
      </c>
    </row>
    <row r="10" spans="1:6" ht="19.5" customHeight="1" x14ac:dyDescent="0.3">
      <c r="A10" s="102"/>
      <c r="B10" s="103" t="s">
        <v>58</v>
      </c>
      <c r="C10" s="104"/>
      <c r="D10" s="93">
        <v>656</v>
      </c>
      <c r="E10" s="93">
        <v>513</v>
      </c>
      <c r="F10" s="94">
        <f t="shared" si="0"/>
        <v>-0.21798780487804878</v>
      </c>
    </row>
  </sheetData>
  <mergeCells count="10">
    <mergeCell ref="A6:A7"/>
    <mergeCell ref="B6:C6"/>
    <mergeCell ref="B7:C7"/>
    <mergeCell ref="A8:C8"/>
    <mergeCell ref="A9:A10"/>
    <mergeCell ref="B9:C9"/>
    <mergeCell ref="B10:C10"/>
    <mergeCell ref="A2:F3"/>
    <mergeCell ref="A4:C4"/>
    <mergeCell ref="A5:C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УОН</vt:lpstr>
      <vt:lpstr>НЛ</vt:lpstr>
      <vt:lpstr>СУ</vt:lpstr>
      <vt:lpstr>УСО</vt:lpstr>
      <vt:lpstr>11-СТАТ</vt:lpstr>
      <vt:lpstr>УСО!Область_печати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2020-07-24T08:02:01Z</dcterms:modified>
</cp:coreProperties>
</file>