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19\Сентябрь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Y54" i="3" s="1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I51" i="3" s="1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H54" i="3" l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J54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28" i="3" l="1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<sst xmlns="http://schemas.openxmlformats.org/spreadsheetml/2006/main" count="193" uniqueCount="75">
  <si>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</si>
  <si>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</si>
  <si>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</si>
  <si>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</si>
  <si>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</si>
  <si>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</si>
  <si>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</si>
  <si>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</si>
  <si>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</si>
  <si>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</si>
  <si>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</si>
  <si>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</si>
  <si>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</si>
  <si>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</si>
  <si>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</si>
  <si>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</si>
  <si>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</si>
  <si>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</si>
  <si>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</si>
  <si>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</si>
  <si>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</si>
  <si>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</si>
  <si>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</si>
  <si>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</si>
  <si>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</si>
  <si>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</si>
  <si>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</si>
  <si>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</si>
  <si>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</si>
  <si>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</si>
  <si>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</si>
  <si>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</si>
  <si>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</si>
  <si>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</si>
  <si>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</si>
  <si>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</si>
  <si>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</si>
  <si>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</si>
  <si>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</si>
  <si>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</si>
  <si>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</si>
  <si>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</si>
  <si>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</si>
  <si>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</si>
  <si>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</si>
  <si>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</si>
  <si>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</si>
  <si>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</si>
  <si>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</si>
  <si>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</si>
  <si>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</si>
  <si>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</si>
  <si>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</si>
  <si>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</si>
  <si>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</si>
  <si>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</si>
  <si>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</si>
  <si>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</si>
  <si>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</si>
  <si>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</si>
  <si>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</si>
  <si>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</si>
  <si>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</si>
  <si>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</si>
  <si>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</si>
  <si>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</si>
  <si>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</si>
  <si>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</si>
  <si>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</si>
  <si>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</si>
  <si>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</si>
  <si>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</si>
  <si>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</si>
  <si>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</si>
  <si>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сентябрь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</si>
</sst>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B13" sqref="B13:D13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8" t="s">
        <v>54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</row>
    <row r="4" spans="1:9" x14ac:dyDescent="0.25">
      <c r="A4" s="108" t="s">
        <v>74</v>
      </c>
      <c r="B4" s="108"/>
      <c r="C4" s="108"/>
      <c r="D4" s="108"/>
      <c r="E4" s="108"/>
      <c r="F4" s="108"/>
      <c r="G4" s="108"/>
      <c r="H4" s="108"/>
      <c r="I4" s="108"/>
    </row>
    <row r="5" spans="1:9" ht="15.75" thickBot="1" x14ac:dyDescent="0.3"/>
    <row r="6" spans="1:9" x14ac:dyDescent="0.25">
      <c r="A6" s="116"/>
      <c r="B6" s="117"/>
      <c r="C6" s="117"/>
      <c r="D6" s="117"/>
      <c r="E6" s="113" t="s">
        <v>72</v>
      </c>
      <c r="F6" s="113" t="s">
        <v>73</v>
      </c>
      <c r="G6" s="113" t="s">
        <v>1</v>
      </c>
      <c r="H6" s="113" t="s">
        <v>2</v>
      </c>
      <c r="I6" s="114"/>
    </row>
    <row r="7" spans="1:9" x14ac:dyDescent="0.25">
      <c r="A7" s="118"/>
      <c r="B7" s="119"/>
      <c r="C7" s="119"/>
      <c r="D7" s="119"/>
      <c r="E7" s="115"/>
      <c r="F7" s="115"/>
      <c r="G7" s="115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103" t="s">
        <v>3</v>
      </c>
      <c r="B8" s="97"/>
      <c r="C8" s="97"/>
      <c r="D8" s="97"/>
      <c r="E8" s="1">
        <f>Служебный!A1</f>
        <v>589</v>
      </c>
      <c r="F8" s="1">
        <f>Служебный!B1</f>
        <v>587</v>
      </c>
      <c r="G8" s="10">
        <f>IFERROR(((F8-E8)/E8*100),0)</f>
        <v>-0.3395585738539898</v>
      </c>
      <c r="H8" s="10"/>
      <c r="I8" s="15"/>
    </row>
    <row r="9" spans="1:9" ht="18.75" customHeight="1" x14ac:dyDescent="0.25">
      <c r="A9" s="109" t="s">
        <v>16</v>
      </c>
      <c r="B9" s="97" t="s">
        <v>4</v>
      </c>
      <c r="C9" s="97"/>
      <c r="D9" s="97"/>
      <c r="E9" s="1">
        <f>Служебный!A2</f>
        <v>20</v>
      </c>
      <c r="F9" s="1">
        <f>Служебный!B2</f>
        <v>19</v>
      </c>
      <c r="G9" s="10">
        <f t="shared" ref="G9:G48" si="0">IFERROR(((F9-E9)/E9*100),0)</f>
        <v>-5</v>
      </c>
      <c r="H9" s="10">
        <f>IFERROR(E9/E$8*100,0)</f>
        <v>3.3955857385398982</v>
      </c>
      <c r="I9" s="15">
        <f>IFERROR(F9/F$8*100,0)</f>
        <v>3.2367972742759794</v>
      </c>
    </row>
    <row r="10" spans="1:9" ht="18.75" customHeight="1" x14ac:dyDescent="0.25">
      <c r="A10" s="109"/>
      <c r="B10" s="97" t="s">
        <v>5</v>
      </c>
      <c r="C10" s="97"/>
      <c r="D10" s="97"/>
      <c r="E10" s="1">
        <f>Служебный!A3</f>
        <v>83</v>
      </c>
      <c r="F10" s="1">
        <f>Служебный!B3</f>
        <v>124</v>
      </c>
      <c r="G10" s="10">
        <f t="shared" si="0"/>
        <v>49.397590361445779</v>
      </c>
      <c r="H10" s="10">
        <f t="shared" ref="H10:I22" si="1">IFERROR(E10/E$8*100,0)</f>
        <v>14.091680814940577</v>
      </c>
      <c r="I10" s="15">
        <f t="shared" si="1"/>
        <v>21.124361158432709</v>
      </c>
    </row>
    <row r="11" spans="1:9" ht="18.75" customHeight="1" x14ac:dyDescent="0.25">
      <c r="A11" s="109"/>
      <c r="B11" s="97" t="s">
        <v>6</v>
      </c>
      <c r="C11" s="97"/>
      <c r="D11" s="97"/>
      <c r="E11" s="1">
        <f>Служебный!A4</f>
        <v>191</v>
      </c>
      <c r="F11" s="1">
        <f>Служебный!B4</f>
        <v>139</v>
      </c>
      <c r="G11" s="10">
        <f t="shared" si="0"/>
        <v>-27.225130890052355</v>
      </c>
      <c r="H11" s="10">
        <f t="shared" si="1"/>
        <v>32.427843803056028</v>
      </c>
      <c r="I11" s="15">
        <f t="shared" si="1"/>
        <v>23.679727427597953</v>
      </c>
    </row>
    <row r="12" spans="1:9" ht="18.75" customHeight="1" x14ac:dyDescent="0.25">
      <c r="A12" s="109"/>
      <c r="B12" s="97" t="s">
        <v>7</v>
      </c>
      <c r="C12" s="97"/>
      <c r="D12" s="97"/>
      <c r="E12" s="1">
        <f>Служебный!A5</f>
        <v>295</v>
      </c>
      <c r="F12" s="1">
        <f>Служебный!B5</f>
        <v>305</v>
      </c>
      <c r="G12" s="10">
        <f t="shared" si="0"/>
        <v>3.3898305084745761</v>
      </c>
      <c r="H12" s="10">
        <f t="shared" si="1"/>
        <v>50.084889643463491</v>
      </c>
      <c r="I12" s="15">
        <f t="shared" si="1"/>
        <v>51.959114139693355</v>
      </c>
    </row>
    <row r="13" spans="1:9" ht="18.75" customHeight="1" x14ac:dyDescent="0.25">
      <c r="A13" s="109"/>
      <c r="B13" s="97" t="s">
        <v>8</v>
      </c>
      <c r="C13" s="97"/>
      <c r="D13" s="97"/>
      <c r="E13" s="1">
        <f>Служебный!A6</f>
        <v>12</v>
      </c>
      <c r="F13" s="1">
        <f>Служебный!B6</f>
        <v>21</v>
      </c>
      <c r="G13" s="10">
        <f t="shared" si="0"/>
        <v>75</v>
      </c>
      <c r="H13" s="10">
        <f t="shared" si="1"/>
        <v>2.037351443123939</v>
      </c>
      <c r="I13" s="15">
        <f t="shared" si="1"/>
        <v>3.5775127768313459</v>
      </c>
    </row>
    <row r="14" spans="1:9" ht="18.75" customHeight="1" x14ac:dyDescent="0.25">
      <c r="A14" s="109"/>
      <c r="B14" s="97" t="s">
        <v>9</v>
      </c>
      <c r="C14" s="97"/>
      <c r="D14" s="97"/>
      <c r="E14" s="1">
        <f>Служебный!A7</f>
        <v>37</v>
      </c>
      <c r="F14" s="1">
        <f>Служебный!B7</f>
        <v>43</v>
      </c>
      <c r="G14" s="10">
        <f t="shared" si="0"/>
        <v>16.216216216216218</v>
      </c>
      <c r="H14" s="10">
        <f t="shared" si="1"/>
        <v>6.2818336162988109</v>
      </c>
      <c r="I14" s="15">
        <f t="shared" si="1"/>
        <v>7.3253833049403747</v>
      </c>
    </row>
    <row r="15" spans="1:9" ht="18.75" customHeight="1" x14ac:dyDescent="0.25">
      <c r="A15" s="109"/>
      <c r="B15" s="97" t="s">
        <v>10</v>
      </c>
      <c r="C15" s="97"/>
      <c r="D15" s="97"/>
      <c r="E15" s="1">
        <f>Служебный!A8</f>
        <v>13</v>
      </c>
      <c r="F15" s="1">
        <f>Служебный!B8</f>
        <v>9</v>
      </c>
      <c r="G15" s="10">
        <f t="shared" si="0"/>
        <v>-30.76923076923077</v>
      </c>
      <c r="H15" s="10">
        <f t="shared" si="1"/>
        <v>2.2071307300509337</v>
      </c>
      <c r="I15" s="15">
        <f t="shared" si="1"/>
        <v>1.5332197614991483</v>
      </c>
    </row>
    <row r="16" spans="1:9" ht="18.75" customHeight="1" x14ac:dyDescent="0.25">
      <c r="A16" s="109"/>
      <c r="B16" s="97" t="s">
        <v>11</v>
      </c>
      <c r="C16" s="97"/>
      <c r="D16" s="97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0.1697792869269949</v>
      </c>
      <c r="I16" s="15">
        <f t="shared" si="1"/>
        <v>0</v>
      </c>
    </row>
    <row r="17" spans="1:9" ht="18.75" customHeight="1" x14ac:dyDescent="0.25">
      <c r="A17" s="109"/>
      <c r="B17" s="97" t="s">
        <v>12</v>
      </c>
      <c r="C17" s="97"/>
      <c r="D17" s="97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9"/>
      <c r="B18" s="105" t="s">
        <v>44</v>
      </c>
      <c r="C18" s="97" t="s">
        <v>13</v>
      </c>
      <c r="D18" s="97"/>
      <c r="E18" s="1">
        <f>Служебный!A11</f>
        <v>21</v>
      </c>
      <c r="F18" s="1">
        <f>Служебный!B11</f>
        <v>15</v>
      </c>
      <c r="G18" s="10">
        <f t="shared" si="0"/>
        <v>-28.571428571428569</v>
      </c>
      <c r="H18" s="10">
        <f t="shared" si="1"/>
        <v>3.5653650254668934</v>
      </c>
      <c r="I18" s="15">
        <f t="shared" si="1"/>
        <v>2.5553662691652468</v>
      </c>
    </row>
    <row r="19" spans="1:9" ht="18.75" customHeight="1" x14ac:dyDescent="0.25">
      <c r="A19" s="109"/>
      <c r="B19" s="105"/>
      <c r="C19" s="97" t="s">
        <v>14</v>
      </c>
      <c r="D19" s="97"/>
      <c r="E19" s="1">
        <f>Служебный!A12</f>
        <v>30</v>
      </c>
      <c r="F19" s="1">
        <f>Служебный!B12</f>
        <v>31</v>
      </c>
      <c r="G19" s="10">
        <f t="shared" si="0"/>
        <v>3.3333333333333335</v>
      </c>
      <c r="H19" s="10">
        <f t="shared" si="1"/>
        <v>5.0933786078098473</v>
      </c>
      <c r="I19" s="15">
        <f t="shared" si="1"/>
        <v>5.2810902896081773</v>
      </c>
    </row>
    <row r="20" spans="1:9" ht="30" customHeight="1" x14ac:dyDescent="0.25">
      <c r="A20" s="109"/>
      <c r="B20" s="105" t="s">
        <v>45</v>
      </c>
      <c r="C20" s="105"/>
      <c r="D20" s="105"/>
      <c r="E20" s="1">
        <f>Служебный!A13</f>
        <v>4</v>
      </c>
      <c r="F20" s="1">
        <f>Служебный!B13</f>
        <v>3</v>
      </c>
      <c r="G20" s="10">
        <f t="shared" si="0"/>
        <v>-25</v>
      </c>
      <c r="H20" s="10">
        <f t="shared" si="1"/>
        <v>0.6791171477079796</v>
      </c>
      <c r="I20" s="15">
        <f t="shared" si="1"/>
        <v>0.51107325383304936</v>
      </c>
    </row>
    <row r="21" spans="1:9" ht="18.75" customHeight="1" x14ac:dyDescent="0.25">
      <c r="A21" s="109"/>
      <c r="B21" s="97" t="s">
        <v>15</v>
      </c>
      <c r="C21" s="97"/>
      <c r="D21" s="97"/>
      <c r="E21" s="1">
        <f>Служебный!A14</f>
        <v>135</v>
      </c>
      <c r="F21" s="1">
        <f>Служебный!B14</f>
        <v>122</v>
      </c>
      <c r="G21" s="10">
        <f t="shared" si="0"/>
        <v>-9.6296296296296298</v>
      </c>
      <c r="H21" s="10">
        <f t="shared" si="1"/>
        <v>22.920203735144312</v>
      </c>
      <c r="I21" s="15">
        <f t="shared" si="1"/>
        <v>20.783645655877343</v>
      </c>
    </row>
    <row r="22" spans="1:9" ht="18.75" customHeight="1" thickBot="1" x14ac:dyDescent="0.3">
      <c r="A22" s="110"/>
      <c r="B22" s="25" t="s">
        <v>16</v>
      </c>
      <c r="C22" s="111" t="s">
        <v>17</v>
      </c>
      <c r="D22" s="111"/>
      <c r="E22" s="25">
        <f>Служебный!A15</f>
        <v>75</v>
      </c>
      <c r="F22" s="25">
        <f>Служебный!B15</f>
        <v>65</v>
      </c>
      <c r="G22" s="26">
        <f t="shared" si="0"/>
        <v>-13.333333333333334</v>
      </c>
      <c r="H22" s="26">
        <f t="shared" si="1"/>
        <v>12.73344651952462</v>
      </c>
      <c r="I22" s="27">
        <f t="shared" si="1"/>
        <v>11.073253833049405</v>
      </c>
    </row>
    <row r="23" spans="1:9" ht="18.75" customHeight="1" x14ac:dyDescent="0.25">
      <c r="A23" s="93" t="s">
        <v>43</v>
      </c>
      <c r="B23" s="94"/>
      <c r="C23" s="112" t="s">
        <v>18</v>
      </c>
      <c r="D23" s="112"/>
      <c r="E23" s="31">
        <f>Служебный!A40</f>
        <v>14</v>
      </c>
      <c r="F23" s="31">
        <f>Служебный!B40</f>
        <v>13</v>
      </c>
      <c r="G23" s="32">
        <f t="shared" si="0"/>
        <v>-7.1428571428571423</v>
      </c>
      <c r="H23" s="32">
        <f>IFERROR(E23/E$51*100,0)</f>
        <v>3.1042128603104215</v>
      </c>
      <c r="I23" s="33">
        <f>IFERROR(F23/F$51*100,0)</f>
        <v>3.1941031941031941</v>
      </c>
    </row>
    <row r="24" spans="1:9" ht="18.75" customHeight="1" x14ac:dyDescent="0.25">
      <c r="A24" s="95"/>
      <c r="B24" s="91"/>
      <c r="C24" s="97" t="s">
        <v>46</v>
      </c>
      <c r="D24" s="97"/>
      <c r="E24" s="1">
        <f>Служебный!A41</f>
        <v>232</v>
      </c>
      <c r="F24" s="1">
        <f>Служебный!B41</f>
        <v>220</v>
      </c>
      <c r="G24" s="10">
        <f t="shared" si="0"/>
        <v>-5.1724137931034484</v>
      </c>
      <c r="H24" s="10">
        <f t="shared" ref="H24:I29" si="2">IFERROR(E24/E$51*100,0)</f>
        <v>51.441241685144121</v>
      </c>
      <c r="I24" s="15">
        <f t="shared" si="2"/>
        <v>54.054054054054056</v>
      </c>
    </row>
    <row r="25" spans="1:9" ht="18.75" customHeight="1" x14ac:dyDescent="0.25">
      <c r="A25" s="95"/>
      <c r="B25" s="91"/>
      <c r="C25" s="97" t="s">
        <v>19</v>
      </c>
      <c r="D25" s="97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95"/>
      <c r="B26" s="91"/>
      <c r="C26" s="97" t="s">
        <v>20</v>
      </c>
      <c r="D26" s="97"/>
      <c r="E26" s="1">
        <f>Служебный!A43</f>
        <v>12</v>
      </c>
      <c r="F26" s="1">
        <f>Служебный!B43</f>
        <v>14</v>
      </c>
      <c r="G26" s="10">
        <f t="shared" si="0"/>
        <v>16.666666666666664</v>
      </c>
      <c r="H26" s="10">
        <f t="shared" si="2"/>
        <v>2.6607538802660753</v>
      </c>
      <c r="I26" s="15">
        <f t="shared" si="2"/>
        <v>3.4398034398034398</v>
      </c>
    </row>
    <row r="27" spans="1:9" ht="18.75" customHeight="1" x14ac:dyDescent="0.25">
      <c r="A27" s="95"/>
      <c r="B27" s="91"/>
      <c r="C27" s="97" t="s">
        <v>21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5"/>
      <c r="B28" s="91"/>
      <c r="C28" s="91" t="s">
        <v>22</v>
      </c>
      <c r="D28" s="1" t="s">
        <v>23</v>
      </c>
      <c r="E28" s="1">
        <f>Служебный!A45</f>
        <v>237</v>
      </c>
      <c r="F28" s="1">
        <f>Служебный!B45</f>
        <v>234</v>
      </c>
      <c r="G28" s="10">
        <f t="shared" si="0"/>
        <v>-1.2658227848101267</v>
      </c>
      <c r="H28" s="10">
        <f t="shared" si="2"/>
        <v>52.549889135254993</v>
      </c>
      <c r="I28" s="15">
        <f t="shared" si="2"/>
        <v>57.49385749385749</v>
      </c>
    </row>
    <row r="29" spans="1:9" ht="18.75" customHeight="1" thickBot="1" x14ac:dyDescent="0.3">
      <c r="A29" s="96"/>
      <c r="B29" s="92"/>
      <c r="C29" s="92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2"/>
        <v>0.88691796008869184</v>
      </c>
      <c r="I29" s="16">
        <f t="shared" si="2"/>
        <v>0</v>
      </c>
    </row>
    <row r="30" spans="1:9" ht="18.75" customHeight="1" x14ac:dyDescent="0.25">
      <c r="A30" s="101" t="s">
        <v>25</v>
      </c>
      <c r="B30" s="102"/>
      <c r="C30" s="102"/>
      <c r="D30" s="102"/>
      <c r="E30" s="28">
        <f>Служебный!A16</f>
        <v>5</v>
      </c>
      <c r="F30" s="28">
        <f>Служебный!B16</f>
        <v>8</v>
      </c>
      <c r="G30" s="29">
        <f t="shared" si="0"/>
        <v>60</v>
      </c>
      <c r="H30" s="29">
        <f>IFERROR(E30/E$8*100,0)</f>
        <v>0.84889643463497455</v>
      </c>
      <c r="I30" s="30">
        <f>IFERROR(F30/F$8*100,0)</f>
        <v>1.362862010221465</v>
      </c>
    </row>
    <row r="31" spans="1:9" ht="18.75" customHeight="1" x14ac:dyDescent="0.25">
      <c r="A31" s="103" t="s">
        <v>26</v>
      </c>
      <c r="B31" s="97"/>
      <c r="C31" s="97"/>
      <c r="D31" s="97"/>
      <c r="E31" s="1">
        <f>Служебный!A17</f>
        <v>29</v>
      </c>
      <c r="F31" s="1">
        <f>Служебный!B17</f>
        <v>23</v>
      </c>
      <c r="G31" s="10">
        <f t="shared" si="0"/>
        <v>-20.689655172413794</v>
      </c>
      <c r="H31" s="10">
        <f t="shared" ref="H31:I49" si="3">IFERROR(E31/E$8*100,0)</f>
        <v>4.9235993208828521</v>
      </c>
      <c r="I31" s="15">
        <f t="shared" si="3"/>
        <v>3.9182282793867125</v>
      </c>
    </row>
    <row r="32" spans="1:9" ht="18.75" customHeight="1" x14ac:dyDescent="0.25">
      <c r="A32" s="103" t="s">
        <v>27</v>
      </c>
      <c r="B32" s="97"/>
      <c r="C32" s="97"/>
      <c r="D32" s="97"/>
      <c r="E32" s="1">
        <f>Служебный!A18</f>
        <v>6</v>
      </c>
      <c r="F32" s="1">
        <f>Служебный!B18</f>
        <v>6</v>
      </c>
      <c r="G32" s="10">
        <f t="shared" si="0"/>
        <v>0</v>
      </c>
      <c r="H32" s="10">
        <f t="shared" si="3"/>
        <v>1.0186757215619695</v>
      </c>
      <c r="I32" s="15">
        <f t="shared" si="3"/>
        <v>1.0221465076660987</v>
      </c>
    </row>
    <row r="33" spans="1:9" ht="18.75" customHeight="1" x14ac:dyDescent="0.25">
      <c r="A33" s="103" t="s">
        <v>28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103" t="s">
        <v>29</v>
      </c>
      <c r="B34" s="97"/>
      <c r="C34" s="97"/>
      <c r="D34" s="97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3"/>
        <v>0.3395585738539898</v>
      </c>
      <c r="I34" s="15">
        <f t="shared" si="3"/>
        <v>0.34071550255536626</v>
      </c>
    </row>
    <row r="35" spans="1:9" ht="18.75" customHeight="1" x14ac:dyDescent="0.25">
      <c r="A35" s="103" t="s">
        <v>30</v>
      </c>
      <c r="B35" s="97"/>
      <c r="C35" s="97"/>
      <c r="D35" s="97"/>
      <c r="E35" s="1">
        <f>Служебный!A21</f>
        <v>140</v>
      </c>
      <c r="F35" s="1">
        <f>Служебный!B21</f>
        <v>153</v>
      </c>
      <c r="G35" s="10">
        <f t="shared" si="0"/>
        <v>9.2857142857142865</v>
      </c>
      <c r="H35" s="10">
        <f t="shared" si="3"/>
        <v>23.769100169779286</v>
      </c>
      <c r="I35" s="15">
        <f t="shared" si="3"/>
        <v>26.064735945485516</v>
      </c>
    </row>
    <row r="36" spans="1:9" ht="18.75" customHeight="1" x14ac:dyDescent="0.25">
      <c r="A36" s="103" t="s">
        <v>31</v>
      </c>
      <c r="B36" s="97"/>
      <c r="C36" s="97"/>
      <c r="D36" s="97"/>
      <c r="E36" s="1">
        <f>Служебный!A22</f>
        <v>37</v>
      </c>
      <c r="F36" s="1">
        <f>Служебный!B22</f>
        <v>43</v>
      </c>
      <c r="G36" s="10">
        <f t="shared" si="0"/>
        <v>16.216216216216218</v>
      </c>
      <c r="H36" s="10">
        <f t="shared" si="3"/>
        <v>6.2818336162988109</v>
      </c>
      <c r="I36" s="15">
        <f t="shared" si="3"/>
        <v>7.3253833049403747</v>
      </c>
    </row>
    <row r="37" spans="1:9" ht="18.75" customHeight="1" x14ac:dyDescent="0.25">
      <c r="A37" s="103" t="s">
        <v>32</v>
      </c>
      <c r="B37" s="97"/>
      <c r="C37" s="97"/>
      <c r="D37" s="97"/>
      <c r="E37" s="1">
        <f>Служебный!A23</f>
        <v>11</v>
      </c>
      <c r="F37" s="1">
        <f>Служебный!B23</f>
        <v>9</v>
      </c>
      <c r="G37" s="10">
        <f t="shared" si="0"/>
        <v>-18.181818181818183</v>
      </c>
      <c r="H37" s="10">
        <f t="shared" si="3"/>
        <v>1.8675721561969438</v>
      </c>
      <c r="I37" s="15">
        <f t="shared" si="3"/>
        <v>1.5332197614991483</v>
      </c>
    </row>
    <row r="38" spans="1:9" ht="18.75" customHeight="1" x14ac:dyDescent="0.25">
      <c r="A38" s="103" t="s">
        <v>33</v>
      </c>
      <c r="B38" s="97"/>
      <c r="C38" s="97"/>
      <c r="D38" s="97"/>
      <c r="E38" s="1">
        <f>Служебный!A24</f>
        <v>7</v>
      </c>
      <c r="F38" s="1">
        <f>Служебный!B24</f>
        <v>6</v>
      </c>
      <c r="G38" s="10">
        <f t="shared" si="0"/>
        <v>-14.285714285714285</v>
      </c>
      <c r="H38" s="10">
        <f t="shared" si="3"/>
        <v>1.1884550084889642</v>
      </c>
      <c r="I38" s="15">
        <f t="shared" si="3"/>
        <v>1.0221465076660987</v>
      </c>
    </row>
    <row r="39" spans="1:9" ht="18.75" customHeight="1" x14ac:dyDescent="0.25">
      <c r="A39" s="103" t="s">
        <v>34</v>
      </c>
      <c r="B39" s="97"/>
      <c r="C39" s="97"/>
      <c r="D39" s="97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3"/>
        <v>0</v>
      </c>
      <c r="I39" s="15">
        <f t="shared" si="3"/>
        <v>0.17035775127768313</v>
      </c>
    </row>
    <row r="40" spans="1:9" ht="18.75" customHeight="1" x14ac:dyDescent="0.25">
      <c r="A40" s="103" t="s">
        <v>47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103" t="s">
        <v>35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103" t="s">
        <v>36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103" t="s">
        <v>37</v>
      </c>
      <c r="B43" s="97"/>
      <c r="C43" s="97"/>
      <c r="D43" s="97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3"/>
        <v>0.1697792869269949</v>
      </c>
      <c r="I43" s="15">
        <f t="shared" si="3"/>
        <v>0</v>
      </c>
    </row>
    <row r="44" spans="1:9" ht="30" customHeight="1" x14ac:dyDescent="0.25">
      <c r="A44" s="104" t="s">
        <v>38</v>
      </c>
      <c r="B44" s="105"/>
      <c r="C44" s="105"/>
      <c r="D44" s="105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0.17035775127768313</v>
      </c>
    </row>
    <row r="45" spans="1:9" ht="18.75" customHeight="1" x14ac:dyDescent="0.25">
      <c r="A45" s="103" t="s">
        <v>39</v>
      </c>
      <c r="B45" s="97"/>
      <c r="C45" s="97"/>
      <c r="D45" s="97"/>
      <c r="E45" s="1">
        <f>Служебный!A31</f>
        <v>7</v>
      </c>
      <c r="F45" s="1">
        <f>Служебный!B31</f>
        <v>10</v>
      </c>
      <c r="G45" s="10">
        <f t="shared" si="0"/>
        <v>42.857142857142854</v>
      </c>
      <c r="H45" s="10">
        <f t="shared" si="3"/>
        <v>1.1884550084889642</v>
      </c>
      <c r="I45" s="15">
        <f t="shared" si="3"/>
        <v>1.7035775127768313</v>
      </c>
    </row>
    <row r="46" spans="1:9" ht="18.75" customHeight="1" x14ac:dyDescent="0.25">
      <c r="A46" s="106" t="s">
        <v>16</v>
      </c>
      <c r="B46" s="107"/>
      <c r="C46" s="97" t="s">
        <v>40</v>
      </c>
      <c r="D46" s="97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3"/>
        <v>0.50933786078098475</v>
      </c>
      <c r="I46" s="15">
        <f t="shared" si="3"/>
        <v>0.17035775127768313</v>
      </c>
    </row>
    <row r="47" spans="1:9" ht="18.75" customHeight="1" x14ac:dyDescent="0.25">
      <c r="A47" s="106"/>
      <c r="B47" s="107"/>
      <c r="C47" s="97" t="s">
        <v>41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6"/>
      <c r="B48" s="107"/>
      <c r="C48" s="97" t="s">
        <v>42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9" t="s">
        <v>48</v>
      </c>
      <c r="B49" s="90"/>
      <c r="C49" s="90"/>
      <c r="D49" s="90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99" t="s">
        <v>56</v>
      </c>
      <c r="B50" s="98"/>
      <c r="C50" s="98"/>
      <c r="D50" s="98"/>
      <c r="E50" s="98"/>
      <c r="F50" s="98"/>
      <c r="G50" s="98"/>
      <c r="H50" s="98"/>
      <c r="I50" s="100"/>
    </row>
    <row r="51" spans="1:9" ht="18.75" customHeight="1" x14ac:dyDescent="0.25">
      <c r="A51" s="93" t="s">
        <v>55</v>
      </c>
      <c r="B51" s="94"/>
      <c r="C51" s="94" t="s">
        <v>50</v>
      </c>
      <c r="D51" s="94"/>
      <c r="E51" s="7">
        <f>Служебный!A36</f>
        <v>451</v>
      </c>
      <c r="F51" s="7">
        <f>Служебный!B36</f>
        <v>407</v>
      </c>
      <c r="G51" s="12">
        <f>IFERROR(((F51-E51)/E51*100),0)</f>
        <v>-9.7560975609756095</v>
      </c>
      <c r="H51" s="23">
        <f>IFERROR(E51/(E51+E56)*100,0)</f>
        <v>79.964539007092199</v>
      </c>
      <c r="I51" s="24">
        <f>IFERROR(F51/(F51+F56)*100,0)</f>
        <v>79.337231968810912</v>
      </c>
    </row>
    <row r="52" spans="1:9" ht="18.75" customHeight="1" x14ac:dyDescent="0.25">
      <c r="A52" s="95"/>
      <c r="B52" s="91"/>
      <c r="C52" s="91" t="s">
        <v>51</v>
      </c>
      <c r="D52" s="4" t="s">
        <v>4</v>
      </c>
      <c r="E52" s="3">
        <f>Служебный!A37</f>
        <v>9</v>
      </c>
      <c r="F52" s="3">
        <f>Служебный!B37</f>
        <v>11</v>
      </c>
      <c r="G52" s="13">
        <f t="shared" ref="G52:G54" si="4">IFERROR(((F52-E52)/E52*100),0)</f>
        <v>22.222222222222221</v>
      </c>
      <c r="H52" s="19">
        <f t="shared" ref="H52:H54" si="5">IFERROR(E52/(E52+E57)*100,0)</f>
        <v>60</v>
      </c>
      <c r="I52" s="21">
        <f t="shared" ref="I52:I54" si="6">IFERROR(F52/(F52+F57)*100,0)</f>
        <v>68.75</v>
      </c>
    </row>
    <row r="53" spans="1:9" ht="18.75" customHeight="1" x14ac:dyDescent="0.25">
      <c r="A53" s="95"/>
      <c r="B53" s="91"/>
      <c r="C53" s="91"/>
      <c r="D53" s="4" t="s">
        <v>5</v>
      </c>
      <c r="E53" s="3">
        <f>Служебный!A38</f>
        <v>54</v>
      </c>
      <c r="F53" s="3">
        <f>Служебный!B38</f>
        <v>70</v>
      </c>
      <c r="G53" s="13">
        <f t="shared" si="4"/>
        <v>29.629629629629626</v>
      </c>
      <c r="H53" s="20">
        <f t="shared" si="5"/>
        <v>71.05263157894737</v>
      </c>
      <c r="I53" s="21">
        <f t="shared" si="6"/>
        <v>72.916666666666657</v>
      </c>
    </row>
    <row r="54" spans="1:9" ht="18.75" customHeight="1" thickBot="1" x14ac:dyDescent="0.3">
      <c r="A54" s="96"/>
      <c r="B54" s="92"/>
      <c r="C54" s="92"/>
      <c r="D54" s="8" t="s">
        <v>52</v>
      </c>
      <c r="E54" s="9">
        <f>Служебный!A39</f>
        <v>3</v>
      </c>
      <c r="F54" s="9">
        <f>Служебный!B39</f>
        <v>6</v>
      </c>
      <c r="G54" s="14">
        <f t="shared" si="4"/>
        <v>100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98" t="s">
        <v>53</v>
      </c>
      <c r="H55" s="98"/>
      <c r="I55" s="98"/>
    </row>
    <row r="56" spans="1:9" ht="18.75" customHeight="1" x14ac:dyDescent="0.25">
      <c r="A56" s="93" t="s">
        <v>49</v>
      </c>
      <c r="B56" s="94"/>
      <c r="C56" s="94" t="s">
        <v>50</v>
      </c>
      <c r="D56" s="94"/>
      <c r="E56" s="7">
        <f>Служебный!A47</f>
        <v>113</v>
      </c>
      <c r="F56" s="7">
        <f>Служебный!B47</f>
        <v>106</v>
      </c>
      <c r="G56" s="12">
        <f>IFERROR(((F56-E56)/E56*100),0)</f>
        <v>-6.1946902654867255</v>
      </c>
      <c r="H56" s="23">
        <f>IFERROR(E56/(E56+E51)*100,0)</f>
        <v>20.035460992907801</v>
      </c>
      <c r="I56" s="24">
        <f>IFERROR(F56/(F56+F51)*100,0)</f>
        <v>20.662768031189081</v>
      </c>
    </row>
    <row r="57" spans="1:9" ht="18.75" customHeight="1" x14ac:dyDescent="0.25">
      <c r="A57" s="95"/>
      <c r="B57" s="91"/>
      <c r="C57" s="91" t="s">
        <v>51</v>
      </c>
      <c r="D57" s="4" t="s">
        <v>4</v>
      </c>
      <c r="E57" s="3">
        <f>Служебный!A48</f>
        <v>6</v>
      </c>
      <c r="F57" s="3">
        <f>Служебный!B48</f>
        <v>5</v>
      </c>
      <c r="G57" s="13">
        <f t="shared" ref="G57:G59" si="7">IFERROR(((F57-E57)/E57*100),0)</f>
        <v>-16.666666666666664</v>
      </c>
      <c r="H57" s="19">
        <f t="shared" ref="H57:H59" si="8">IFERROR(E57/(E57+E52)*100,0)</f>
        <v>40</v>
      </c>
      <c r="I57" s="21">
        <f t="shared" ref="I57:I59" si="9">IFERROR(F57/(F57+F52)*100,0)</f>
        <v>31.25</v>
      </c>
    </row>
    <row r="58" spans="1:9" ht="18.75" customHeight="1" x14ac:dyDescent="0.25">
      <c r="A58" s="95"/>
      <c r="B58" s="91"/>
      <c r="C58" s="91"/>
      <c r="D58" s="4" t="s">
        <v>5</v>
      </c>
      <c r="E58" s="3">
        <f>Служебный!A49</f>
        <v>22</v>
      </c>
      <c r="F58" s="3">
        <f>Служебный!B49</f>
        <v>26</v>
      </c>
      <c r="G58" s="13">
        <f t="shared" si="7"/>
        <v>18.181818181818183</v>
      </c>
      <c r="H58" s="17">
        <f t="shared" si="8"/>
        <v>28.947368421052634</v>
      </c>
      <c r="I58" s="21">
        <f t="shared" si="9"/>
        <v>27.083333333333332</v>
      </c>
    </row>
    <row r="59" spans="1:9" ht="18.75" customHeight="1" thickBot="1" x14ac:dyDescent="0.3">
      <c r="A59" s="96"/>
      <c r="B59" s="92"/>
      <c r="C59" s="92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B11" sqref="B11:D11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20" t="s">
        <v>62</v>
      </c>
      <c r="F5" s="120"/>
      <c r="G5" s="120"/>
      <c r="H5" s="120"/>
      <c r="I5" s="120"/>
      <c r="J5" s="53"/>
      <c r="K5" s="120" t="s">
        <v>63</v>
      </c>
      <c r="L5" s="120"/>
      <c r="M5" s="120"/>
      <c r="N5" s="120"/>
      <c r="O5" s="120"/>
      <c r="P5" s="53"/>
      <c r="Q5" s="120" t="s">
        <v>64</v>
      </c>
      <c r="R5" s="120"/>
      <c r="S5" s="120"/>
      <c r="T5" s="120"/>
      <c r="U5" s="120"/>
      <c r="V5" s="53"/>
      <c r="W5" s="120" t="s">
        <v>65</v>
      </c>
      <c r="X5" s="120"/>
      <c r="Y5" s="120"/>
      <c r="Z5" s="120"/>
      <c r="AA5" s="120"/>
      <c r="AB5" s="53"/>
      <c r="AC5" s="120" t="s">
        <v>66</v>
      </c>
      <c r="AD5" s="120"/>
      <c r="AE5" s="120"/>
      <c r="AF5" s="120"/>
      <c r="AG5" s="120"/>
      <c r="AH5" s="53"/>
      <c r="AI5" s="120" t="s">
        <v>67</v>
      </c>
      <c r="AJ5" s="120"/>
      <c r="AK5" s="120"/>
      <c r="AL5" s="120"/>
      <c r="AM5" s="120"/>
      <c r="AN5" s="53"/>
      <c r="AO5" s="120" t="s">
        <v>68</v>
      </c>
      <c r="AP5" s="120"/>
      <c r="AQ5" s="120"/>
      <c r="AR5" s="120"/>
      <c r="AS5" s="120"/>
      <c r="AT5" s="53"/>
      <c r="AU5" s="120" t="s">
        <v>69</v>
      </c>
      <c r="AV5" s="120"/>
      <c r="AW5" s="120"/>
      <c r="AX5" s="120"/>
      <c r="AY5" s="120"/>
      <c r="AZ5" s="53"/>
      <c r="BA5" s="120" t="s">
        <v>70</v>
      </c>
      <c r="BB5" s="120"/>
      <c r="BC5" s="120"/>
      <c r="BD5" s="120"/>
      <c r="BE5" s="120"/>
      <c r="BF5" s="54"/>
    </row>
    <row r="6" spans="1:58" ht="15" customHeight="1" x14ac:dyDescent="0.25">
      <c r="A6" s="116"/>
      <c r="B6" s="117"/>
      <c r="C6" s="117"/>
      <c r="D6" s="117"/>
      <c r="E6" s="113" t="s">
        <v>72</v>
      </c>
      <c r="F6" s="113" t="s">
        <v>73</v>
      </c>
      <c r="G6" s="113" t="s">
        <v>1</v>
      </c>
      <c r="H6" s="113" t="s">
        <v>2</v>
      </c>
      <c r="I6" s="114"/>
      <c r="J6" s="126" t="s">
        <v>71</v>
      </c>
      <c r="K6" s="122" t="s">
        <v>72</v>
      </c>
      <c r="L6" s="113" t="s">
        <v>73</v>
      </c>
      <c r="M6" s="113" t="s">
        <v>1</v>
      </c>
      <c r="N6" s="113" t="s">
        <v>2</v>
      </c>
      <c r="O6" s="114"/>
      <c r="P6" s="128" t="s">
        <v>71</v>
      </c>
      <c r="Q6" s="113" t="s">
        <v>72</v>
      </c>
      <c r="R6" s="113" t="s">
        <v>73</v>
      </c>
      <c r="S6" s="113" t="s">
        <v>1</v>
      </c>
      <c r="T6" s="113" t="s">
        <v>2</v>
      </c>
      <c r="U6" s="114"/>
      <c r="V6" s="128" t="s">
        <v>71</v>
      </c>
      <c r="W6" s="113" t="s">
        <v>72</v>
      </c>
      <c r="X6" s="113" t="s">
        <v>73</v>
      </c>
      <c r="Y6" s="113" t="s">
        <v>1</v>
      </c>
      <c r="Z6" s="113" t="s">
        <v>2</v>
      </c>
      <c r="AA6" s="114"/>
      <c r="AB6" s="128" t="s">
        <v>71</v>
      </c>
      <c r="AC6" s="113" t="s">
        <v>72</v>
      </c>
      <c r="AD6" s="113" t="s">
        <v>73</v>
      </c>
      <c r="AE6" s="113" t="s">
        <v>1</v>
      </c>
      <c r="AF6" s="113" t="s">
        <v>2</v>
      </c>
      <c r="AG6" s="114"/>
      <c r="AH6" s="128" t="s">
        <v>71</v>
      </c>
      <c r="AI6" s="113" t="s">
        <v>72</v>
      </c>
      <c r="AJ6" s="113" t="s">
        <v>73</v>
      </c>
      <c r="AK6" s="113" t="s">
        <v>1</v>
      </c>
      <c r="AL6" s="113" t="s">
        <v>2</v>
      </c>
      <c r="AM6" s="114"/>
      <c r="AN6" s="128" t="s">
        <v>71</v>
      </c>
      <c r="AO6" s="113" t="s">
        <v>72</v>
      </c>
      <c r="AP6" s="113" t="s">
        <v>73</v>
      </c>
      <c r="AQ6" s="113" t="s">
        <v>1</v>
      </c>
      <c r="AR6" s="113" t="s">
        <v>2</v>
      </c>
      <c r="AS6" s="114"/>
      <c r="AT6" s="128" t="s">
        <v>71</v>
      </c>
      <c r="AU6" s="113" t="s">
        <v>72</v>
      </c>
      <c r="AV6" s="113" t="s">
        <v>73</v>
      </c>
      <c r="AW6" s="113" t="s">
        <v>1</v>
      </c>
      <c r="AX6" s="113" t="s">
        <v>2</v>
      </c>
      <c r="AY6" s="114"/>
      <c r="AZ6" s="128" t="s">
        <v>71</v>
      </c>
      <c r="BA6" s="113" t="s">
        <v>72</v>
      </c>
      <c r="BB6" s="113" t="s">
        <v>73</v>
      </c>
      <c r="BC6" s="113" t="s">
        <v>1</v>
      </c>
      <c r="BD6" s="113" t="s">
        <v>2</v>
      </c>
      <c r="BE6" s="114"/>
      <c r="BF6" s="126" t="s">
        <v>71</v>
      </c>
    </row>
    <row r="7" spans="1:58" ht="15.75" thickBot="1" x14ac:dyDescent="0.3">
      <c r="A7" s="131"/>
      <c r="B7" s="132"/>
      <c r="C7" s="132"/>
      <c r="D7" s="132"/>
      <c r="E7" s="121"/>
      <c r="F7" s="121"/>
      <c r="G7" s="121"/>
      <c r="H7" s="52" t="str">
        <f>E6</f>
        <v>2018 г.</v>
      </c>
      <c r="I7" s="40" t="str">
        <f>F6</f>
        <v>2019 г.</v>
      </c>
      <c r="J7" s="127"/>
      <c r="K7" s="123"/>
      <c r="L7" s="121"/>
      <c r="M7" s="121"/>
      <c r="N7" s="52" t="str">
        <f>K6</f>
        <v>2018 г.</v>
      </c>
      <c r="O7" s="40" t="str">
        <f>L6</f>
        <v>2019 г.</v>
      </c>
      <c r="P7" s="129"/>
      <c r="Q7" s="121"/>
      <c r="R7" s="121"/>
      <c r="S7" s="121"/>
      <c r="T7" s="52" t="str">
        <f>Q6</f>
        <v>2018 г.</v>
      </c>
      <c r="U7" s="40" t="str">
        <f>R6</f>
        <v>2019 г.</v>
      </c>
      <c r="V7" s="130"/>
      <c r="W7" s="121"/>
      <c r="X7" s="121"/>
      <c r="Y7" s="121"/>
      <c r="Z7" s="52" t="str">
        <f>W6</f>
        <v>2018 г.</v>
      </c>
      <c r="AA7" s="40" t="str">
        <f>X6</f>
        <v>2019 г.</v>
      </c>
      <c r="AB7" s="130"/>
      <c r="AC7" s="121"/>
      <c r="AD7" s="121"/>
      <c r="AE7" s="121"/>
      <c r="AF7" s="52" t="str">
        <f>AC6</f>
        <v>2018 г.</v>
      </c>
      <c r="AG7" s="40" t="str">
        <f>AD6</f>
        <v>2019 г.</v>
      </c>
      <c r="AH7" s="130"/>
      <c r="AI7" s="121"/>
      <c r="AJ7" s="121"/>
      <c r="AK7" s="121"/>
      <c r="AL7" s="52" t="str">
        <f>AI6</f>
        <v>2018 г.</v>
      </c>
      <c r="AM7" s="40" t="str">
        <f>AJ6</f>
        <v>2019 г.</v>
      </c>
      <c r="AN7" s="130"/>
      <c r="AO7" s="121"/>
      <c r="AP7" s="121"/>
      <c r="AQ7" s="121"/>
      <c r="AR7" s="52" t="str">
        <f>AO6</f>
        <v>2018 г.</v>
      </c>
      <c r="AS7" s="40" t="str">
        <f>AP6</f>
        <v>2019 г.</v>
      </c>
      <c r="AT7" s="130"/>
      <c r="AU7" s="121"/>
      <c r="AV7" s="121"/>
      <c r="AW7" s="121"/>
      <c r="AX7" s="52" t="str">
        <f>AU6</f>
        <v>2018 г.</v>
      </c>
      <c r="AY7" s="40" t="str">
        <f>AV6</f>
        <v>2019 г.</v>
      </c>
      <c r="AZ7" s="130"/>
      <c r="BA7" s="121"/>
      <c r="BB7" s="121"/>
      <c r="BC7" s="121"/>
      <c r="BD7" s="52" t="str">
        <f>BA6</f>
        <v>2018 г.</v>
      </c>
      <c r="BE7" s="40" t="str">
        <f>BB6</f>
        <v>2019 г.</v>
      </c>
      <c r="BF7" s="133"/>
    </row>
    <row r="8" spans="1:58" ht="18.75" customHeight="1" x14ac:dyDescent="0.25">
      <c r="A8" s="124" t="s">
        <v>3</v>
      </c>
      <c r="B8" s="112"/>
      <c r="C8" s="112"/>
      <c r="D8" s="112"/>
      <c r="E8" s="31">
        <f>Служебный!A1</f>
        <v>589</v>
      </c>
      <c r="F8" s="31">
        <f>Служебный!B1</f>
        <v>587</v>
      </c>
      <c r="G8" s="32">
        <f>IFERROR(((F8-E8)/E8*100),0)</f>
        <v>-0.3395585738539898</v>
      </c>
      <c r="H8" s="32"/>
      <c r="I8" s="33"/>
      <c r="J8" s="64">
        <f>ABS(I8-H8)</f>
        <v>0</v>
      </c>
      <c r="K8" s="55">
        <f>Служебный!C1</f>
        <v>191</v>
      </c>
      <c r="L8" s="31">
        <f>Служебный!D1</f>
        <v>194</v>
      </c>
      <c r="M8" s="32">
        <f>IFERROR(((L8-K8)/K8*100),0)</f>
        <v>1.5706806282722512</v>
      </c>
      <c r="N8" s="32"/>
      <c r="O8" s="37"/>
      <c r="P8" s="64">
        <f>ABS(O8-N8)</f>
        <v>0</v>
      </c>
      <c r="Q8" s="55">
        <f>Служебный!E1</f>
        <v>76</v>
      </c>
      <c r="R8" s="31">
        <f>Служебный!F1</f>
        <v>66</v>
      </c>
      <c r="S8" s="32">
        <f>IFERROR(((R8-Q8)/Q8*100),0)</f>
        <v>-13.157894736842104</v>
      </c>
      <c r="T8" s="32"/>
      <c r="U8" s="32"/>
      <c r="V8" s="63">
        <f>ABS(U8-T8)</f>
        <v>0</v>
      </c>
      <c r="W8" s="31">
        <f>Служебный!G1</f>
        <v>22</v>
      </c>
      <c r="X8" s="31">
        <f>Служебный!H1</f>
        <v>14</v>
      </c>
      <c r="Y8" s="32">
        <f>IFERROR(((X8-W8)/W8*100),0)</f>
        <v>-36.363636363636367</v>
      </c>
      <c r="Z8" s="32"/>
      <c r="AA8" s="32"/>
      <c r="AB8" s="63">
        <f>ABS(AA8-Z8)</f>
        <v>0</v>
      </c>
      <c r="AC8" s="31">
        <f>Служебный!I1</f>
        <v>50</v>
      </c>
      <c r="AD8" s="31">
        <f>Служебный!J1</f>
        <v>59</v>
      </c>
      <c r="AE8" s="32">
        <f>IFERROR(((AD8-AC8)/AC8*100),0)</f>
        <v>18</v>
      </c>
      <c r="AF8" s="32"/>
      <c r="AG8" s="32"/>
      <c r="AH8" s="63">
        <f>ABS(AG8-AF8)</f>
        <v>0</v>
      </c>
      <c r="AI8" s="31">
        <f>Служебный!K1</f>
        <v>79</v>
      </c>
      <c r="AJ8" s="31">
        <f>Служебный!L1</f>
        <v>88</v>
      </c>
      <c r="AK8" s="32">
        <f>IFERROR(((AJ8-AI8)/AI8*100),0)</f>
        <v>11.39240506329114</v>
      </c>
      <c r="AL8" s="32"/>
      <c r="AM8" s="32"/>
      <c r="AN8" s="63">
        <f>ABS(AM8-AL8)</f>
        <v>0</v>
      </c>
      <c r="AO8" s="31">
        <f>Служебный!M1</f>
        <v>47</v>
      </c>
      <c r="AP8" s="31">
        <f>Служебный!N1</f>
        <v>53</v>
      </c>
      <c r="AQ8" s="32">
        <f>IFERROR(((AP8-AO8)/AO8*100),0)</f>
        <v>12.76595744680851</v>
      </c>
      <c r="AR8" s="32"/>
      <c r="AS8" s="32"/>
      <c r="AT8" s="63">
        <f>ABS(AS8-AR8)</f>
        <v>0</v>
      </c>
      <c r="AU8" s="31">
        <f>Служебный!O1</f>
        <v>72</v>
      </c>
      <c r="AV8" s="31">
        <f>Служебный!P1</f>
        <v>67</v>
      </c>
      <c r="AW8" s="32">
        <f>IFERROR(((AV8-AU8)/AU8*100),0)</f>
        <v>-6.9444444444444446</v>
      </c>
      <c r="AX8" s="32"/>
      <c r="AY8" s="32"/>
      <c r="AZ8" s="63">
        <f>ABS(AY8-AX8)</f>
        <v>0</v>
      </c>
      <c r="BA8" s="31">
        <f>Служебный!Q1</f>
        <v>50</v>
      </c>
      <c r="BB8" s="31">
        <f>Служебный!R1</f>
        <v>44</v>
      </c>
      <c r="BC8" s="32">
        <f>IFERROR(((BB8-BA8)/BA8*100),0)</f>
        <v>-12</v>
      </c>
      <c r="BD8" s="32"/>
      <c r="BE8" s="33"/>
      <c r="BF8" s="70">
        <f>ABS(BE8-BD8)</f>
        <v>0</v>
      </c>
    </row>
    <row r="9" spans="1:58" ht="18.75" customHeight="1" x14ac:dyDescent="0.25">
      <c r="A9" s="109" t="s">
        <v>16</v>
      </c>
      <c r="B9" s="97" t="s">
        <v>4</v>
      </c>
      <c r="C9" s="97"/>
      <c r="D9" s="97"/>
      <c r="E9" s="1">
        <f>Служебный!A2</f>
        <v>20</v>
      </c>
      <c r="F9" s="1">
        <f>Служебный!B2</f>
        <v>19</v>
      </c>
      <c r="G9" s="10">
        <f t="shared" ref="G9:G48" si="0">IFERROR(((F9-E9)/E9*100),0)</f>
        <v>-5</v>
      </c>
      <c r="H9" s="10">
        <f>IFERROR(E9/E$8*100,0)</f>
        <v>3.3955857385398982</v>
      </c>
      <c r="I9" s="15">
        <f>IFERROR(F9/F$8*100,0)</f>
        <v>3.2367972742759794</v>
      </c>
      <c r="J9" s="65">
        <f t="shared" ref="J9:J54" si="1">ABS(I9-H9)</f>
        <v>0.15878846426391879</v>
      </c>
      <c r="K9" s="56">
        <f>Служебный!C2</f>
        <v>7</v>
      </c>
      <c r="L9" s="1">
        <f>Служебный!D2</f>
        <v>3</v>
      </c>
      <c r="M9" s="10">
        <f t="shared" ref="M9:M48" si="2">IFERROR(((L9-K9)/K9*100),0)</f>
        <v>-57.142857142857139</v>
      </c>
      <c r="N9" s="10">
        <f>IFERROR(K9/K$8*100,0)</f>
        <v>3.664921465968586</v>
      </c>
      <c r="O9" s="35">
        <f>IFERROR(L9/L$8*100,0)</f>
        <v>1.5463917525773196</v>
      </c>
      <c r="P9" s="65">
        <f t="shared" ref="P9:P49" si="3">ABS(O9-N9)</f>
        <v>2.1185297133912666</v>
      </c>
      <c r="Q9" s="56">
        <f>Служебный!E2</f>
        <v>1</v>
      </c>
      <c r="R9" s="1">
        <f>Служебный!F2</f>
        <v>3</v>
      </c>
      <c r="S9" s="10">
        <f t="shared" ref="S9:S48" si="4">IFERROR(((R9-Q9)/Q9*100),0)</f>
        <v>200</v>
      </c>
      <c r="T9" s="10">
        <f>IFERROR(Q9/Q$8*100,0)</f>
        <v>1.3157894736842104</v>
      </c>
      <c r="U9" s="10">
        <f>IFERROR(R9/R$8*100,0)</f>
        <v>4.5454545454545459</v>
      </c>
      <c r="V9" s="60">
        <f t="shared" ref="V9:V49" si="5">ABS(U9-T9)</f>
        <v>3.2296650717703352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2</v>
      </c>
      <c r="AE9" s="10">
        <f t="shared" ref="AE9:AE48" si="8">IFERROR(((AD9-AC9)/AC9*100),0)</f>
        <v>0</v>
      </c>
      <c r="AF9" s="10">
        <f>IFERROR(AC9/AC$8*100,0)</f>
        <v>4</v>
      </c>
      <c r="AG9" s="10">
        <f>IFERROR(AD9/AD$8*100,0)</f>
        <v>3.3898305084745761</v>
      </c>
      <c r="AH9" s="60">
        <f t="shared" ref="AH9:AH49" si="9">ABS(AG9-AF9)</f>
        <v>0.61016949152542388</v>
      </c>
      <c r="AI9" s="1">
        <f>Служебный!K2</f>
        <v>3</v>
      </c>
      <c r="AJ9" s="1">
        <f>Служебный!L2</f>
        <v>3</v>
      </c>
      <c r="AK9" s="10">
        <f t="shared" ref="AK9:AK48" si="10">IFERROR(((AJ9-AI9)/AI9*100),0)</f>
        <v>0</v>
      </c>
      <c r="AL9" s="10">
        <f>IFERROR(AI9/AI$8*100,0)</f>
        <v>3.79746835443038</v>
      </c>
      <c r="AM9" s="10">
        <f>IFERROR(AJ9/AJ$8*100,0)</f>
        <v>3.4090909090909087</v>
      </c>
      <c r="AN9" s="60">
        <f t="shared" ref="AN9:AN49" si="11">ABS(AM9-AL9)</f>
        <v>0.38837744533947127</v>
      </c>
      <c r="AO9" s="1">
        <f>Служебный!M2</f>
        <v>2</v>
      </c>
      <c r="AP9" s="1">
        <f>Служебный!N2</f>
        <v>1</v>
      </c>
      <c r="AQ9" s="10">
        <f t="shared" ref="AQ9:AQ48" si="12">IFERROR(((AP9-AO9)/AO9*100),0)</f>
        <v>-50</v>
      </c>
      <c r="AR9" s="10">
        <f>IFERROR(AO9/AO$8*100,0)</f>
        <v>4.2553191489361701</v>
      </c>
      <c r="AS9" s="10">
        <f>IFERROR(AP9/AP$8*100,0)</f>
        <v>1.8867924528301887</v>
      </c>
      <c r="AT9" s="60">
        <f t="shared" ref="AT9:AT49" si="13">ABS(AS9-AR9)</f>
        <v>2.3685266961059814</v>
      </c>
      <c r="AU9" s="1">
        <f>Служебный!O2</f>
        <v>3</v>
      </c>
      <c r="AV9" s="1">
        <f>Служебный!P2</f>
        <v>4</v>
      </c>
      <c r="AW9" s="10">
        <f t="shared" ref="AW9:AW48" si="14">IFERROR(((AV9-AU9)/AU9*100),0)</f>
        <v>33.333333333333329</v>
      </c>
      <c r="AX9" s="10">
        <f>IFERROR(AU9/AU$8*100,0)</f>
        <v>4.1666666666666661</v>
      </c>
      <c r="AY9" s="10">
        <f>IFERROR(AV9/AV$8*100,0)</f>
        <v>5.9701492537313428</v>
      </c>
      <c r="AZ9" s="60">
        <f t="shared" ref="AZ9:AZ49" si="15">ABS(AY9-AX9)</f>
        <v>1.8034825870646767</v>
      </c>
      <c r="BA9" s="1">
        <f>Служебный!Q2</f>
        <v>2</v>
      </c>
      <c r="BB9" s="1">
        <f>Служебный!R2</f>
        <v>3</v>
      </c>
      <c r="BC9" s="10">
        <f t="shared" ref="BC9:BC48" si="16">IFERROR(((BB9-BA9)/BA9*100),0)</f>
        <v>50</v>
      </c>
      <c r="BD9" s="10">
        <f>IFERROR(BA9/BA$8*100,0)</f>
        <v>4</v>
      </c>
      <c r="BE9" s="15">
        <f>IFERROR(BB9/BB$8*100,0)</f>
        <v>6.8181818181818175</v>
      </c>
      <c r="BF9" s="71">
        <f t="shared" ref="BF9:BF49" si="17">ABS(BE9-BD9)</f>
        <v>2.8181818181818175</v>
      </c>
    </row>
    <row r="10" spans="1:58" ht="18.75" customHeight="1" x14ac:dyDescent="0.25">
      <c r="A10" s="109"/>
      <c r="B10" s="97" t="s">
        <v>5</v>
      </c>
      <c r="C10" s="97"/>
      <c r="D10" s="97"/>
      <c r="E10" s="1">
        <f>Служебный!A3</f>
        <v>83</v>
      </c>
      <c r="F10" s="1">
        <f>Служебный!B3</f>
        <v>124</v>
      </c>
      <c r="G10" s="10">
        <f t="shared" si="0"/>
        <v>49.397590361445779</v>
      </c>
      <c r="H10" s="10">
        <f t="shared" ref="H10:I22" si="18">IFERROR(E10/E$8*100,0)</f>
        <v>14.091680814940577</v>
      </c>
      <c r="I10" s="15">
        <f t="shared" si="18"/>
        <v>21.124361158432709</v>
      </c>
      <c r="J10" s="65">
        <f t="shared" si="1"/>
        <v>7.0326803434921317</v>
      </c>
      <c r="K10" s="56">
        <f>Служебный!C3</f>
        <v>32</v>
      </c>
      <c r="L10" s="1">
        <f>Служебный!D3</f>
        <v>49</v>
      </c>
      <c r="M10" s="10">
        <f t="shared" si="2"/>
        <v>53.125</v>
      </c>
      <c r="N10" s="10">
        <f t="shared" ref="N10:N22" si="19">IFERROR(K10/K$8*100,0)</f>
        <v>16.753926701570681</v>
      </c>
      <c r="O10" s="35">
        <f t="shared" ref="O10:O22" si="20">IFERROR(L10/L$8*100,0)</f>
        <v>25.257731958762886</v>
      </c>
      <c r="P10" s="65">
        <f t="shared" si="3"/>
        <v>8.5038052571922051</v>
      </c>
      <c r="Q10" s="56">
        <f>Служебный!E3</f>
        <v>9</v>
      </c>
      <c r="R10" s="1">
        <f>Служебный!F3</f>
        <v>11</v>
      </c>
      <c r="S10" s="10">
        <f t="shared" si="4"/>
        <v>22.222222222222221</v>
      </c>
      <c r="T10" s="10">
        <f t="shared" ref="T10:T22" si="21">IFERROR(Q10/Q$8*100,0)</f>
        <v>11.842105263157894</v>
      </c>
      <c r="U10" s="10">
        <f t="shared" ref="U10:U22" si="22">IFERROR(R10/R$8*100,0)</f>
        <v>16.666666666666664</v>
      </c>
      <c r="V10" s="60">
        <f t="shared" si="5"/>
        <v>4.8245614035087705</v>
      </c>
      <c r="W10" s="1">
        <f>Служебный!G3</f>
        <v>2</v>
      </c>
      <c r="X10" s="1">
        <f>Служебный!H3</f>
        <v>3</v>
      </c>
      <c r="Y10" s="10">
        <f t="shared" si="6"/>
        <v>50</v>
      </c>
      <c r="Z10" s="10">
        <f t="shared" ref="Z10:Z22" si="23">IFERROR(W10/W$8*100,0)</f>
        <v>9.0909090909090917</v>
      </c>
      <c r="AA10" s="10">
        <f t="shared" ref="AA10:AA22" si="24">IFERROR(X10/X$8*100,0)</f>
        <v>21.428571428571427</v>
      </c>
      <c r="AB10" s="60">
        <f t="shared" si="7"/>
        <v>12.337662337662335</v>
      </c>
      <c r="AC10" s="1">
        <f>Служебный!I3</f>
        <v>9</v>
      </c>
      <c r="AD10" s="1">
        <f>Служебный!J3</f>
        <v>17</v>
      </c>
      <c r="AE10" s="10">
        <f t="shared" si="8"/>
        <v>88.888888888888886</v>
      </c>
      <c r="AF10" s="10">
        <f t="shared" ref="AF10:AF22" si="25">IFERROR(AC10/AC$8*100,0)</f>
        <v>18</v>
      </c>
      <c r="AG10" s="10">
        <f t="shared" ref="AG10:AG22" si="26">IFERROR(AD10/AD$8*100,0)</f>
        <v>28.8135593220339</v>
      </c>
      <c r="AH10" s="60">
        <f t="shared" si="9"/>
        <v>10.8135593220339</v>
      </c>
      <c r="AI10" s="1">
        <f>Служебный!K3</f>
        <v>9</v>
      </c>
      <c r="AJ10" s="1">
        <f>Служебный!L3</f>
        <v>18</v>
      </c>
      <c r="AK10" s="10">
        <f t="shared" si="10"/>
        <v>100</v>
      </c>
      <c r="AL10" s="10">
        <f t="shared" ref="AL10:AL22" si="27">IFERROR(AI10/AI$8*100,0)</f>
        <v>11.39240506329114</v>
      </c>
      <c r="AM10" s="10">
        <f t="shared" ref="AM10:AM22" si="28">IFERROR(AJ10/AJ$8*100,0)</f>
        <v>20.454545454545457</v>
      </c>
      <c r="AN10" s="60">
        <f t="shared" si="11"/>
        <v>9.0621403912543173</v>
      </c>
      <c r="AO10" s="1">
        <f>Служебный!M3</f>
        <v>4</v>
      </c>
      <c r="AP10" s="1">
        <f>Служебный!N3</f>
        <v>8</v>
      </c>
      <c r="AQ10" s="10">
        <f t="shared" si="12"/>
        <v>100</v>
      </c>
      <c r="AR10" s="10">
        <f t="shared" ref="AR10:AR22" si="29">IFERROR(AO10/AO$8*100,0)</f>
        <v>8.5106382978723403</v>
      </c>
      <c r="AS10" s="10">
        <f t="shared" ref="AS10:AS22" si="30">IFERROR(AP10/AP$8*100,0)</f>
        <v>15.09433962264151</v>
      </c>
      <c r="AT10" s="60">
        <f t="shared" si="13"/>
        <v>6.5837013247691694</v>
      </c>
      <c r="AU10" s="1">
        <f>Служебный!O3</f>
        <v>13</v>
      </c>
      <c r="AV10" s="1">
        <f>Служебный!P3</f>
        <v>11</v>
      </c>
      <c r="AW10" s="10">
        <f t="shared" si="14"/>
        <v>-15.384615384615385</v>
      </c>
      <c r="AX10" s="10">
        <f t="shared" ref="AX10:AX22" si="31">IFERROR(AU10/AU$8*100,0)</f>
        <v>18.055555555555554</v>
      </c>
      <c r="AY10" s="10">
        <f t="shared" ref="AY10:AY22" si="32">IFERROR(AV10/AV$8*100,0)</f>
        <v>16.417910447761194</v>
      </c>
      <c r="AZ10" s="60">
        <f t="shared" si="15"/>
        <v>1.6376451077943592</v>
      </c>
      <c r="BA10" s="1">
        <f>Служебный!Q3</f>
        <v>5</v>
      </c>
      <c r="BB10" s="1">
        <f>Служебный!R3</f>
        <v>6</v>
      </c>
      <c r="BC10" s="10">
        <f t="shared" si="16"/>
        <v>20</v>
      </c>
      <c r="BD10" s="10">
        <f t="shared" ref="BD10:BD22" si="33">IFERROR(BA10/BA$8*100,0)</f>
        <v>10</v>
      </c>
      <c r="BE10" s="15">
        <f t="shared" ref="BE10:BE22" si="34">IFERROR(BB10/BB$8*100,0)</f>
        <v>13.636363636363635</v>
      </c>
      <c r="BF10" s="71">
        <f t="shared" si="17"/>
        <v>3.6363636363636349</v>
      </c>
    </row>
    <row r="11" spans="1:58" ht="18.75" customHeight="1" x14ac:dyDescent="0.25">
      <c r="A11" s="109"/>
      <c r="B11" s="97" t="s">
        <v>6</v>
      </c>
      <c r="C11" s="97"/>
      <c r="D11" s="97"/>
      <c r="E11" s="1">
        <f>Служебный!A4</f>
        <v>191</v>
      </c>
      <c r="F11" s="1">
        <f>Служебный!B4</f>
        <v>139</v>
      </c>
      <c r="G11" s="10">
        <f t="shared" si="0"/>
        <v>-27.225130890052355</v>
      </c>
      <c r="H11" s="10">
        <f t="shared" si="18"/>
        <v>32.427843803056028</v>
      </c>
      <c r="I11" s="15">
        <f t="shared" si="18"/>
        <v>23.679727427597953</v>
      </c>
      <c r="J11" s="65">
        <f t="shared" si="1"/>
        <v>8.7481163754580749</v>
      </c>
      <c r="K11" s="56">
        <f>Служебный!C4</f>
        <v>65</v>
      </c>
      <c r="L11" s="1">
        <f>Служебный!D4</f>
        <v>42</v>
      </c>
      <c r="M11" s="10">
        <f t="shared" si="2"/>
        <v>-35.384615384615387</v>
      </c>
      <c r="N11" s="10">
        <f t="shared" si="19"/>
        <v>34.031413612565444</v>
      </c>
      <c r="O11" s="35">
        <f t="shared" si="20"/>
        <v>21.649484536082475</v>
      </c>
      <c r="P11" s="65">
        <f t="shared" si="3"/>
        <v>12.381929076482969</v>
      </c>
      <c r="Q11" s="56">
        <f>Служебный!E4</f>
        <v>29</v>
      </c>
      <c r="R11" s="1">
        <f>Служебный!F4</f>
        <v>16</v>
      </c>
      <c r="S11" s="10">
        <f t="shared" si="4"/>
        <v>-44.827586206896555</v>
      </c>
      <c r="T11" s="10">
        <f t="shared" si="21"/>
        <v>38.15789473684211</v>
      </c>
      <c r="U11" s="10">
        <f t="shared" si="22"/>
        <v>24.242424242424242</v>
      </c>
      <c r="V11" s="60">
        <f t="shared" si="5"/>
        <v>13.915470494417868</v>
      </c>
      <c r="W11" s="1">
        <f>Служебный!G4</f>
        <v>4</v>
      </c>
      <c r="X11" s="1">
        <f>Служебный!H4</f>
        <v>2</v>
      </c>
      <c r="Y11" s="10">
        <f t="shared" si="6"/>
        <v>-50</v>
      </c>
      <c r="Z11" s="10">
        <f t="shared" si="23"/>
        <v>18.181818181818183</v>
      </c>
      <c r="AA11" s="10">
        <f t="shared" si="24"/>
        <v>14.285714285714285</v>
      </c>
      <c r="AB11" s="60">
        <f t="shared" si="7"/>
        <v>3.8961038961038987</v>
      </c>
      <c r="AC11" s="1">
        <f>Служебный!I4</f>
        <v>14</v>
      </c>
      <c r="AD11" s="1">
        <f>Служебный!J4</f>
        <v>11</v>
      </c>
      <c r="AE11" s="10">
        <f t="shared" si="8"/>
        <v>-21.428571428571427</v>
      </c>
      <c r="AF11" s="10">
        <f t="shared" si="25"/>
        <v>28.000000000000004</v>
      </c>
      <c r="AG11" s="10">
        <f t="shared" si="26"/>
        <v>18.64406779661017</v>
      </c>
      <c r="AH11" s="60">
        <f t="shared" si="9"/>
        <v>9.355932203389834</v>
      </c>
      <c r="AI11" s="1">
        <f>Служебный!K4</f>
        <v>22</v>
      </c>
      <c r="AJ11" s="1">
        <f>Служебный!L4</f>
        <v>22</v>
      </c>
      <c r="AK11" s="10">
        <f t="shared" si="10"/>
        <v>0</v>
      </c>
      <c r="AL11" s="10">
        <f t="shared" si="27"/>
        <v>27.848101265822784</v>
      </c>
      <c r="AM11" s="10">
        <f t="shared" si="28"/>
        <v>25</v>
      </c>
      <c r="AN11" s="60">
        <f t="shared" si="11"/>
        <v>2.848101265822784</v>
      </c>
      <c r="AO11" s="1">
        <f>Служебный!M4</f>
        <v>17</v>
      </c>
      <c r="AP11" s="1">
        <f>Служебный!N4</f>
        <v>18</v>
      </c>
      <c r="AQ11" s="10">
        <f t="shared" si="12"/>
        <v>5.8823529411764701</v>
      </c>
      <c r="AR11" s="10">
        <f t="shared" si="29"/>
        <v>36.170212765957451</v>
      </c>
      <c r="AS11" s="10">
        <f t="shared" si="30"/>
        <v>33.962264150943398</v>
      </c>
      <c r="AT11" s="60">
        <f t="shared" si="13"/>
        <v>2.2079486150140539</v>
      </c>
      <c r="AU11" s="1">
        <f>Служебный!O4</f>
        <v>19</v>
      </c>
      <c r="AV11" s="1">
        <f>Служебный!P4</f>
        <v>15</v>
      </c>
      <c r="AW11" s="10">
        <f t="shared" si="14"/>
        <v>-21.052631578947366</v>
      </c>
      <c r="AX11" s="10">
        <f t="shared" si="31"/>
        <v>26.388888888888889</v>
      </c>
      <c r="AY11" s="10">
        <f t="shared" si="32"/>
        <v>22.388059701492537</v>
      </c>
      <c r="AZ11" s="60">
        <f t="shared" si="15"/>
        <v>4.0008291873963522</v>
      </c>
      <c r="BA11" s="1">
        <f>Служебный!Q4</f>
        <v>20</v>
      </c>
      <c r="BB11" s="1">
        <f>Служебный!R4</f>
        <v>13</v>
      </c>
      <c r="BC11" s="10">
        <f t="shared" si="16"/>
        <v>-35</v>
      </c>
      <c r="BD11" s="10">
        <f t="shared" si="33"/>
        <v>40</v>
      </c>
      <c r="BE11" s="15">
        <f t="shared" si="34"/>
        <v>29.545454545454547</v>
      </c>
      <c r="BF11" s="71">
        <f t="shared" si="17"/>
        <v>10.454545454545453</v>
      </c>
    </row>
    <row r="12" spans="1:58" ht="18.75" customHeight="1" x14ac:dyDescent="0.25">
      <c r="A12" s="109"/>
      <c r="B12" s="97" t="s">
        <v>7</v>
      </c>
      <c r="C12" s="97"/>
      <c r="D12" s="97"/>
      <c r="E12" s="1">
        <f>Служебный!A5</f>
        <v>295</v>
      </c>
      <c r="F12" s="1">
        <f>Служебный!B5</f>
        <v>305</v>
      </c>
      <c r="G12" s="10">
        <f t="shared" si="0"/>
        <v>3.3898305084745761</v>
      </c>
      <c r="H12" s="10">
        <f t="shared" si="18"/>
        <v>50.084889643463491</v>
      </c>
      <c r="I12" s="15">
        <f t="shared" si="18"/>
        <v>51.959114139693355</v>
      </c>
      <c r="J12" s="65">
        <f t="shared" si="1"/>
        <v>1.8742244962298642</v>
      </c>
      <c r="K12" s="56">
        <f>Служебный!C5</f>
        <v>87</v>
      </c>
      <c r="L12" s="1">
        <f>Служебный!D5</f>
        <v>100</v>
      </c>
      <c r="M12" s="10">
        <f t="shared" si="2"/>
        <v>14.942528735632186</v>
      </c>
      <c r="N12" s="10">
        <f t="shared" si="19"/>
        <v>45.549738219895289</v>
      </c>
      <c r="O12" s="35">
        <f t="shared" si="20"/>
        <v>51.546391752577314</v>
      </c>
      <c r="P12" s="65">
        <f t="shared" si="3"/>
        <v>5.9966535326820249</v>
      </c>
      <c r="Q12" s="56">
        <f>Служебный!E5</f>
        <v>37</v>
      </c>
      <c r="R12" s="1">
        <f>Служебный!F5</f>
        <v>36</v>
      </c>
      <c r="S12" s="10">
        <f t="shared" si="4"/>
        <v>-2.7027027027027026</v>
      </c>
      <c r="T12" s="10">
        <f t="shared" si="21"/>
        <v>48.684210526315788</v>
      </c>
      <c r="U12" s="10">
        <f t="shared" si="22"/>
        <v>54.54545454545454</v>
      </c>
      <c r="V12" s="60">
        <f t="shared" si="5"/>
        <v>5.861244019138752</v>
      </c>
      <c r="W12" s="1">
        <f>Служебный!G5</f>
        <v>16</v>
      </c>
      <c r="X12" s="1">
        <f>Служебный!H5</f>
        <v>9</v>
      </c>
      <c r="Y12" s="10">
        <f t="shared" si="6"/>
        <v>-43.75</v>
      </c>
      <c r="Z12" s="10">
        <f t="shared" si="23"/>
        <v>72.727272727272734</v>
      </c>
      <c r="AA12" s="10">
        <f t="shared" si="24"/>
        <v>64.285714285714292</v>
      </c>
      <c r="AB12" s="60">
        <f t="shared" si="7"/>
        <v>8.4415584415584419</v>
      </c>
      <c r="AC12" s="1">
        <f>Служебный!I5</f>
        <v>25</v>
      </c>
      <c r="AD12" s="1">
        <f>Служебный!J5</f>
        <v>29</v>
      </c>
      <c r="AE12" s="10">
        <f t="shared" si="8"/>
        <v>16</v>
      </c>
      <c r="AF12" s="10">
        <f t="shared" si="25"/>
        <v>50</v>
      </c>
      <c r="AG12" s="10">
        <f t="shared" si="26"/>
        <v>49.152542372881356</v>
      </c>
      <c r="AH12" s="60">
        <f t="shared" si="9"/>
        <v>0.84745762711864359</v>
      </c>
      <c r="AI12" s="1">
        <f>Служебный!K5</f>
        <v>45</v>
      </c>
      <c r="AJ12" s="1">
        <f>Служебный!L5</f>
        <v>45</v>
      </c>
      <c r="AK12" s="10">
        <f t="shared" si="10"/>
        <v>0</v>
      </c>
      <c r="AL12" s="10">
        <f t="shared" si="27"/>
        <v>56.962025316455701</v>
      </c>
      <c r="AM12" s="10">
        <f t="shared" si="28"/>
        <v>51.136363636363633</v>
      </c>
      <c r="AN12" s="60">
        <f t="shared" si="11"/>
        <v>5.8256616800920682</v>
      </c>
      <c r="AO12" s="1">
        <f>Служебный!M5</f>
        <v>24</v>
      </c>
      <c r="AP12" s="1">
        <f>Служебный!N5</f>
        <v>26</v>
      </c>
      <c r="AQ12" s="10">
        <f t="shared" si="12"/>
        <v>8.3333333333333321</v>
      </c>
      <c r="AR12" s="10">
        <f t="shared" si="29"/>
        <v>51.063829787234042</v>
      </c>
      <c r="AS12" s="10">
        <f t="shared" si="30"/>
        <v>49.056603773584904</v>
      </c>
      <c r="AT12" s="60">
        <f t="shared" si="13"/>
        <v>2.007226013649138</v>
      </c>
      <c r="AU12" s="1">
        <f>Служебный!O5</f>
        <v>37</v>
      </c>
      <c r="AV12" s="1">
        <f>Служебный!P5</f>
        <v>37</v>
      </c>
      <c r="AW12" s="10">
        <f t="shared" si="14"/>
        <v>0</v>
      </c>
      <c r="AX12" s="10">
        <f t="shared" si="31"/>
        <v>51.388888888888886</v>
      </c>
      <c r="AY12" s="10">
        <f t="shared" si="32"/>
        <v>55.223880597014926</v>
      </c>
      <c r="AZ12" s="60">
        <f t="shared" si="15"/>
        <v>3.8349917081260401</v>
      </c>
      <c r="BA12" s="1">
        <f>Служебный!Q5</f>
        <v>23</v>
      </c>
      <c r="BB12" s="1">
        <f>Служебный!R5</f>
        <v>22</v>
      </c>
      <c r="BC12" s="10">
        <f t="shared" si="16"/>
        <v>-4.3478260869565215</v>
      </c>
      <c r="BD12" s="10">
        <f t="shared" si="33"/>
        <v>46</v>
      </c>
      <c r="BE12" s="15">
        <f t="shared" si="34"/>
        <v>50</v>
      </c>
      <c r="BF12" s="71">
        <f t="shared" si="17"/>
        <v>4</v>
      </c>
    </row>
    <row r="13" spans="1:58" ht="18.75" customHeight="1" x14ac:dyDescent="0.25">
      <c r="A13" s="109"/>
      <c r="B13" s="97" t="s">
        <v>8</v>
      </c>
      <c r="C13" s="97"/>
      <c r="D13" s="97"/>
      <c r="E13" s="1">
        <f>Служебный!A6</f>
        <v>12</v>
      </c>
      <c r="F13" s="1">
        <f>Служебный!B6</f>
        <v>21</v>
      </c>
      <c r="G13" s="10">
        <f t="shared" si="0"/>
        <v>75</v>
      </c>
      <c r="H13" s="10">
        <f t="shared" si="18"/>
        <v>2.037351443123939</v>
      </c>
      <c r="I13" s="15">
        <f t="shared" si="18"/>
        <v>3.5775127768313459</v>
      </c>
      <c r="J13" s="65">
        <f t="shared" si="1"/>
        <v>1.5401613337074069</v>
      </c>
      <c r="K13" s="56">
        <f>Служебный!C6</f>
        <v>11</v>
      </c>
      <c r="L13" s="1">
        <f>Служебный!D6</f>
        <v>18</v>
      </c>
      <c r="M13" s="10">
        <f t="shared" si="2"/>
        <v>63.636363636363633</v>
      </c>
      <c r="N13" s="10">
        <f t="shared" si="19"/>
        <v>5.7591623036649215</v>
      </c>
      <c r="O13" s="35">
        <f t="shared" si="20"/>
        <v>9.2783505154639183</v>
      </c>
      <c r="P13" s="65">
        <f t="shared" si="3"/>
        <v>3.5191882117989968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2</v>
      </c>
      <c r="AK13" s="10">
        <f t="shared" si="10"/>
        <v>100</v>
      </c>
      <c r="AL13" s="10">
        <f t="shared" si="27"/>
        <v>1.2658227848101267</v>
      </c>
      <c r="AM13" s="10">
        <f t="shared" si="28"/>
        <v>2.2727272727272729</v>
      </c>
      <c r="AN13" s="60">
        <f t="shared" si="11"/>
        <v>1.0069044879171463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9"/>
      <c r="B14" s="97" t="s">
        <v>9</v>
      </c>
      <c r="C14" s="97"/>
      <c r="D14" s="97"/>
      <c r="E14" s="1">
        <f>Служебный!A7</f>
        <v>37</v>
      </c>
      <c r="F14" s="1">
        <f>Служебный!B7</f>
        <v>43</v>
      </c>
      <c r="G14" s="10">
        <f t="shared" si="0"/>
        <v>16.216216216216218</v>
      </c>
      <c r="H14" s="10">
        <f t="shared" si="18"/>
        <v>6.2818336162988109</v>
      </c>
      <c r="I14" s="15">
        <f t="shared" si="18"/>
        <v>7.3253833049403747</v>
      </c>
      <c r="J14" s="65">
        <f t="shared" si="1"/>
        <v>1.0435496886415638</v>
      </c>
      <c r="K14" s="56">
        <f>Служебный!C7</f>
        <v>21</v>
      </c>
      <c r="L14" s="1">
        <f>Служебный!D7</f>
        <v>30</v>
      </c>
      <c r="M14" s="10">
        <f t="shared" si="2"/>
        <v>42.857142857142854</v>
      </c>
      <c r="N14" s="10">
        <f t="shared" si="19"/>
        <v>10.99476439790576</v>
      </c>
      <c r="O14" s="35">
        <f t="shared" si="20"/>
        <v>15.463917525773196</v>
      </c>
      <c r="P14" s="65">
        <f t="shared" si="3"/>
        <v>4.4691531278674361</v>
      </c>
      <c r="Q14" s="56">
        <f>Служебный!E7</f>
        <v>4</v>
      </c>
      <c r="R14" s="1">
        <f>Служебный!F7</f>
        <v>2</v>
      </c>
      <c r="S14" s="10">
        <f t="shared" si="4"/>
        <v>-50</v>
      </c>
      <c r="T14" s="10">
        <f t="shared" si="21"/>
        <v>5.2631578947368416</v>
      </c>
      <c r="U14" s="10">
        <f t="shared" si="22"/>
        <v>3.0303030303030303</v>
      </c>
      <c r="V14" s="60">
        <f t="shared" si="5"/>
        <v>2.2328548644338113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4.5454545454545459</v>
      </c>
      <c r="AA14" s="10">
        <f t="shared" si="24"/>
        <v>0</v>
      </c>
      <c r="AB14" s="60">
        <f t="shared" si="7"/>
        <v>4.5454545454545459</v>
      </c>
      <c r="AC14" s="1">
        <f>Служебный!I7</f>
        <v>1</v>
      </c>
      <c r="AD14" s="1">
        <f>Служебный!J7</f>
        <v>2</v>
      </c>
      <c r="AE14" s="10">
        <f t="shared" si="8"/>
        <v>100</v>
      </c>
      <c r="AF14" s="10">
        <f t="shared" si="25"/>
        <v>2</v>
      </c>
      <c r="AG14" s="10">
        <f t="shared" si="26"/>
        <v>3.3898305084745761</v>
      </c>
      <c r="AH14" s="60">
        <f t="shared" si="9"/>
        <v>1.3898305084745761</v>
      </c>
      <c r="AI14" s="1">
        <f>Служебный!K7</f>
        <v>3</v>
      </c>
      <c r="AJ14" s="1">
        <f>Служебный!L7</f>
        <v>6</v>
      </c>
      <c r="AK14" s="10">
        <f t="shared" si="10"/>
        <v>100</v>
      </c>
      <c r="AL14" s="10">
        <f t="shared" si="27"/>
        <v>3.79746835443038</v>
      </c>
      <c r="AM14" s="10">
        <f t="shared" si="28"/>
        <v>6.8181818181818175</v>
      </c>
      <c r="AN14" s="60">
        <f t="shared" si="11"/>
        <v>3.0207134637514375</v>
      </c>
      <c r="AO14" s="1">
        <f>Служебный!M7</f>
        <v>2</v>
      </c>
      <c r="AP14" s="1">
        <f>Служебный!N7</f>
        <v>1</v>
      </c>
      <c r="AQ14" s="10">
        <f t="shared" si="12"/>
        <v>-50</v>
      </c>
      <c r="AR14" s="10">
        <f t="shared" si="29"/>
        <v>4.2553191489361701</v>
      </c>
      <c r="AS14" s="10">
        <f t="shared" si="30"/>
        <v>1.8867924528301887</v>
      </c>
      <c r="AT14" s="60">
        <f t="shared" si="13"/>
        <v>2.3685266961059814</v>
      </c>
      <c r="AU14" s="1">
        <f>Служебный!O7</f>
        <v>5</v>
      </c>
      <c r="AV14" s="1">
        <f>Служебный!P7</f>
        <v>0</v>
      </c>
      <c r="AW14" s="10">
        <f t="shared" si="14"/>
        <v>-100</v>
      </c>
      <c r="AX14" s="10">
        <f t="shared" si="31"/>
        <v>6.9444444444444446</v>
      </c>
      <c r="AY14" s="10">
        <f t="shared" si="32"/>
        <v>0</v>
      </c>
      <c r="AZ14" s="60">
        <f t="shared" si="15"/>
        <v>6.9444444444444446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9"/>
      <c r="B15" s="97" t="s">
        <v>10</v>
      </c>
      <c r="C15" s="97"/>
      <c r="D15" s="97"/>
      <c r="E15" s="1">
        <f>Служебный!A8</f>
        <v>13</v>
      </c>
      <c r="F15" s="1">
        <f>Служебный!B8</f>
        <v>9</v>
      </c>
      <c r="G15" s="10">
        <f t="shared" si="0"/>
        <v>-30.76923076923077</v>
      </c>
      <c r="H15" s="10">
        <f t="shared" si="18"/>
        <v>2.2071307300509337</v>
      </c>
      <c r="I15" s="15">
        <f t="shared" si="18"/>
        <v>1.5332197614991483</v>
      </c>
      <c r="J15" s="65">
        <f t="shared" si="1"/>
        <v>0.67391096855178545</v>
      </c>
      <c r="K15" s="56">
        <f>Служебный!C8</f>
        <v>2</v>
      </c>
      <c r="L15" s="1">
        <f>Служебный!D8</f>
        <v>1</v>
      </c>
      <c r="M15" s="10">
        <f t="shared" si="2"/>
        <v>-50</v>
      </c>
      <c r="N15" s="10">
        <f t="shared" si="19"/>
        <v>1.0471204188481675</v>
      </c>
      <c r="O15" s="35">
        <f t="shared" si="20"/>
        <v>0.51546391752577314</v>
      </c>
      <c r="P15" s="65">
        <f t="shared" si="3"/>
        <v>0.53165650132239439</v>
      </c>
      <c r="Q15" s="56">
        <f>Служебный!E8</f>
        <v>8</v>
      </c>
      <c r="R15" s="1">
        <f>Служебный!F8</f>
        <v>3</v>
      </c>
      <c r="S15" s="10">
        <f t="shared" si="4"/>
        <v>-62.5</v>
      </c>
      <c r="T15" s="10">
        <f t="shared" si="21"/>
        <v>10.526315789473683</v>
      </c>
      <c r="U15" s="10">
        <f t="shared" si="22"/>
        <v>4.5454545454545459</v>
      </c>
      <c r="V15" s="60">
        <f t="shared" si="5"/>
        <v>5.9808612440191373</v>
      </c>
      <c r="W15" s="1">
        <f>Служебный!G8</f>
        <v>2</v>
      </c>
      <c r="X15" s="1">
        <f>Служебный!H8</f>
        <v>2</v>
      </c>
      <c r="Y15" s="10">
        <f t="shared" si="6"/>
        <v>0</v>
      </c>
      <c r="Z15" s="10">
        <f t="shared" si="23"/>
        <v>9.0909090909090917</v>
      </c>
      <c r="AA15" s="10">
        <f t="shared" si="24"/>
        <v>14.285714285714285</v>
      </c>
      <c r="AB15" s="60">
        <f t="shared" si="7"/>
        <v>5.194805194805193</v>
      </c>
      <c r="AC15" s="1">
        <f>Служебный!I8</f>
        <v>0</v>
      </c>
      <c r="AD15" s="1">
        <f>Служебный!J8</f>
        <v>1</v>
      </c>
      <c r="AE15" s="10">
        <f t="shared" si="8"/>
        <v>0</v>
      </c>
      <c r="AF15" s="10">
        <f t="shared" si="25"/>
        <v>0</v>
      </c>
      <c r="AG15" s="10">
        <f t="shared" si="26"/>
        <v>1.6949152542372881</v>
      </c>
      <c r="AH15" s="60">
        <f t="shared" si="9"/>
        <v>1.6949152542372881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1.2658227848101267</v>
      </c>
      <c r="AM15" s="10">
        <f t="shared" si="28"/>
        <v>1.1363636363636365</v>
      </c>
      <c r="AN15" s="60">
        <f t="shared" si="11"/>
        <v>0.1294591484464902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1</v>
      </c>
      <c r="AW15" s="10">
        <f t="shared" si="14"/>
        <v>0</v>
      </c>
      <c r="AX15" s="10">
        <f t="shared" si="31"/>
        <v>0</v>
      </c>
      <c r="AY15" s="10">
        <f t="shared" si="32"/>
        <v>1.4925373134328357</v>
      </c>
      <c r="AZ15" s="60">
        <f t="shared" si="15"/>
        <v>1.4925373134328357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9"/>
      <c r="B16" s="97" t="s">
        <v>11</v>
      </c>
      <c r="C16" s="97"/>
      <c r="D16" s="97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0.1697792869269949</v>
      </c>
      <c r="I16" s="15">
        <f t="shared" si="18"/>
        <v>0</v>
      </c>
      <c r="J16" s="65">
        <f t="shared" si="1"/>
        <v>0.1697792869269949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0.52356020942408377</v>
      </c>
      <c r="O16" s="35">
        <f t="shared" si="20"/>
        <v>0</v>
      </c>
      <c r="P16" s="65">
        <f t="shared" si="3"/>
        <v>0.52356020942408377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9"/>
      <c r="B17" s="97" t="s">
        <v>12</v>
      </c>
      <c r="C17" s="97"/>
      <c r="D17" s="97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9"/>
      <c r="B18" s="105" t="s">
        <v>44</v>
      </c>
      <c r="C18" s="97" t="s">
        <v>13</v>
      </c>
      <c r="D18" s="97"/>
      <c r="E18" s="1">
        <f>Служебный!A11</f>
        <v>21</v>
      </c>
      <c r="F18" s="1">
        <f>Служебный!B11</f>
        <v>15</v>
      </c>
      <c r="G18" s="10">
        <f t="shared" si="0"/>
        <v>-28.571428571428569</v>
      </c>
      <c r="H18" s="10">
        <f t="shared" si="18"/>
        <v>3.5653650254668934</v>
      </c>
      <c r="I18" s="15">
        <f t="shared" si="18"/>
        <v>2.5553662691652468</v>
      </c>
      <c r="J18" s="65">
        <f t="shared" si="1"/>
        <v>1.0099987563016466</v>
      </c>
      <c r="K18" s="56">
        <f>Служебный!C11</f>
        <v>9</v>
      </c>
      <c r="L18" s="1">
        <f>Служебный!D11</f>
        <v>5</v>
      </c>
      <c r="M18" s="10">
        <f t="shared" si="2"/>
        <v>-44.444444444444443</v>
      </c>
      <c r="N18" s="10">
        <f t="shared" si="19"/>
        <v>4.7120418848167542</v>
      </c>
      <c r="O18" s="35">
        <f t="shared" si="20"/>
        <v>2.5773195876288657</v>
      </c>
      <c r="P18" s="65">
        <f t="shared" si="3"/>
        <v>2.1347222971878885</v>
      </c>
      <c r="Q18" s="56">
        <f>Служебный!E11</f>
        <v>2</v>
      </c>
      <c r="R18" s="1">
        <f>Служебный!F11</f>
        <v>0</v>
      </c>
      <c r="S18" s="10">
        <f t="shared" si="4"/>
        <v>-100</v>
      </c>
      <c r="T18" s="10">
        <f t="shared" si="21"/>
        <v>2.6315789473684208</v>
      </c>
      <c r="U18" s="10">
        <f t="shared" si="22"/>
        <v>0</v>
      </c>
      <c r="V18" s="60">
        <f t="shared" si="5"/>
        <v>2.6315789473684208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7</v>
      </c>
      <c r="AJ18" s="1">
        <f>Служебный!L11</f>
        <v>6</v>
      </c>
      <c r="AK18" s="10">
        <f t="shared" si="10"/>
        <v>-14.285714285714285</v>
      </c>
      <c r="AL18" s="10">
        <f t="shared" si="27"/>
        <v>8.8607594936708853</v>
      </c>
      <c r="AM18" s="10">
        <f t="shared" si="28"/>
        <v>6.8181818181818175</v>
      </c>
      <c r="AN18" s="60">
        <f t="shared" si="11"/>
        <v>2.0425776754890679</v>
      </c>
      <c r="AO18" s="1">
        <f>Служебный!M11</f>
        <v>3</v>
      </c>
      <c r="AP18" s="1">
        <f>Служебный!N11</f>
        <v>1</v>
      </c>
      <c r="AQ18" s="10">
        <f t="shared" si="12"/>
        <v>-66.666666666666657</v>
      </c>
      <c r="AR18" s="10">
        <f t="shared" si="29"/>
        <v>6.3829787234042552</v>
      </c>
      <c r="AS18" s="10">
        <f t="shared" si="30"/>
        <v>1.8867924528301887</v>
      </c>
      <c r="AT18" s="60">
        <f t="shared" si="13"/>
        <v>4.4961862705740661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1.4925373134328357</v>
      </c>
      <c r="AZ18" s="60">
        <f t="shared" si="15"/>
        <v>1.4925373134328357</v>
      </c>
      <c r="BA18" s="1">
        <f>Служебный!Q11</f>
        <v>0</v>
      </c>
      <c r="BB18" s="1">
        <f>Служебный!R11</f>
        <v>2</v>
      </c>
      <c r="BC18" s="10">
        <f t="shared" si="16"/>
        <v>0</v>
      </c>
      <c r="BD18" s="10">
        <f t="shared" si="33"/>
        <v>0</v>
      </c>
      <c r="BE18" s="15">
        <f t="shared" si="34"/>
        <v>4.5454545454545459</v>
      </c>
      <c r="BF18" s="71">
        <f t="shared" si="17"/>
        <v>4.5454545454545459</v>
      </c>
    </row>
    <row r="19" spans="1:58" ht="18.75" customHeight="1" x14ac:dyDescent="0.25">
      <c r="A19" s="109"/>
      <c r="B19" s="105"/>
      <c r="C19" s="97" t="s">
        <v>14</v>
      </c>
      <c r="D19" s="97"/>
      <c r="E19" s="1">
        <f>Служебный!A12</f>
        <v>30</v>
      </c>
      <c r="F19" s="1">
        <f>Служебный!B12</f>
        <v>31</v>
      </c>
      <c r="G19" s="10">
        <f t="shared" si="0"/>
        <v>3.3333333333333335</v>
      </c>
      <c r="H19" s="10">
        <f t="shared" si="18"/>
        <v>5.0933786078098473</v>
      </c>
      <c r="I19" s="15">
        <f t="shared" si="18"/>
        <v>5.2810902896081773</v>
      </c>
      <c r="J19" s="65">
        <f t="shared" si="1"/>
        <v>0.18771168179832998</v>
      </c>
      <c r="K19" s="56">
        <f>Служебный!C12</f>
        <v>4</v>
      </c>
      <c r="L19" s="1">
        <f>Служебный!D12</f>
        <v>3</v>
      </c>
      <c r="M19" s="10">
        <f t="shared" si="2"/>
        <v>-25</v>
      </c>
      <c r="N19" s="10">
        <f t="shared" si="19"/>
        <v>2.0942408376963351</v>
      </c>
      <c r="O19" s="35">
        <f t="shared" si="20"/>
        <v>1.5463917525773196</v>
      </c>
      <c r="P19" s="65">
        <f t="shared" si="3"/>
        <v>0.54784908511901542</v>
      </c>
      <c r="Q19" s="56">
        <f>Служебный!E12</f>
        <v>3</v>
      </c>
      <c r="R19" s="1">
        <f>Служебный!F12</f>
        <v>3</v>
      </c>
      <c r="S19" s="10">
        <f t="shared" si="4"/>
        <v>0</v>
      </c>
      <c r="T19" s="10">
        <f t="shared" si="21"/>
        <v>3.9473684210526314</v>
      </c>
      <c r="U19" s="10">
        <f t="shared" si="22"/>
        <v>4.5454545454545459</v>
      </c>
      <c r="V19" s="60">
        <f t="shared" si="5"/>
        <v>0.59808612440191444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7.1428571428571423</v>
      </c>
      <c r="AB19" s="60">
        <f t="shared" si="7"/>
        <v>7.1428571428571423</v>
      </c>
      <c r="AC19" s="1">
        <f>Служебный!I12</f>
        <v>1</v>
      </c>
      <c r="AD19" s="1">
        <f>Служебный!J12</f>
        <v>4</v>
      </c>
      <c r="AE19" s="10">
        <f t="shared" si="8"/>
        <v>300</v>
      </c>
      <c r="AF19" s="10">
        <f t="shared" si="25"/>
        <v>2</v>
      </c>
      <c r="AG19" s="10">
        <f t="shared" si="26"/>
        <v>6.7796610169491522</v>
      </c>
      <c r="AH19" s="60">
        <f t="shared" si="9"/>
        <v>4.7796610169491522</v>
      </c>
      <c r="AI19" s="1">
        <f>Служебный!K12</f>
        <v>6</v>
      </c>
      <c r="AJ19" s="1">
        <f>Служебный!L12</f>
        <v>6</v>
      </c>
      <c r="AK19" s="10">
        <f t="shared" si="10"/>
        <v>0</v>
      </c>
      <c r="AL19" s="10">
        <f t="shared" si="27"/>
        <v>7.59493670886076</v>
      </c>
      <c r="AM19" s="10">
        <f t="shared" si="28"/>
        <v>6.8181818181818175</v>
      </c>
      <c r="AN19" s="60">
        <f t="shared" si="11"/>
        <v>0.77675489067894254</v>
      </c>
      <c r="AO19" s="1">
        <f>Служебный!M12</f>
        <v>1</v>
      </c>
      <c r="AP19" s="1">
        <f>Служебный!N12</f>
        <v>3</v>
      </c>
      <c r="AQ19" s="10">
        <f t="shared" si="12"/>
        <v>200</v>
      </c>
      <c r="AR19" s="10">
        <f t="shared" si="29"/>
        <v>2.1276595744680851</v>
      </c>
      <c r="AS19" s="10">
        <f t="shared" si="30"/>
        <v>5.6603773584905666</v>
      </c>
      <c r="AT19" s="60">
        <f t="shared" si="13"/>
        <v>3.5327177840224815</v>
      </c>
      <c r="AU19" s="1">
        <f>Служебный!O12</f>
        <v>7</v>
      </c>
      <c r="AV19" s="1">
        <f>Служебный!P12</f>
        <v>8</v>
      </c>
      <c r="AW19" s="10">
        <f t="shared" si="14"/>
        <v>14.285714285714285</v>
      </c>
      <c r="AX19" s="10">
        <f t="shared" si="31"/>
        <v>9.7222222222222232</v>
      </c>
      <c r="AY19" s="10">
        <f t="shared" si="32"/>
        <v>11.940298507462686</v>
      </c>
      <c r="AZ19" s="60">
        <f t="shared" si="15"/>
        <v>2.2180762852404623</v>
      </c>
      <c r="BA19" s="1">
        <f>Служебный!Q12</f>
        <v>8</v>
      </c>
      <c r="BB19" s="1">
        <f>Служебный!R12</f>
        <v>3</v>
      </c>
      <c r="BC19" s="10">
        <f t="shared" si="16"/>
        <v>-62.5</v>
      </c>
      <c r="BD19" s="10">
        <f t="shared" si="33"/>
        <v>16</v>
      </c>
      <c r="BE19" s="15">
        <f t="shared" si="34"/>
        <v>6.8181818181818175</v>
      </c>
      <c r="BF19" s="71">
        <f t="shared" si="17"/>
        <v>9.1818181818181834</v>
      </c>
    </row>
    <row r="20" spans="1:58" ht="30" customHeight="1" x14ac:dyDescent="0.25">
      <c r="A20" s="109"/>
      <c r="B20" s="105" t="s">
        <v>45</v>
      </c>
      <c r="C20" s="105"/>
      <c r="D20" s="105"/>
      <c r="E20" s="1">
        <f>Служебный!A13</f>
        <v>4</v>
      </c>
      <c r="F20" s="1">
        <f>Служебный!B13</f>
        <v>3</v>
      </c>
      <c r="G20" s="10">
        <f t="shared" si="0"/>
        <v>-25</v>
      </c>
      <c r="H20" s="10">
        <f t="shared" si="18"/>
        <v>0.6791171477079796</v>
      </c>
      <c r="I20" s="15">
        <f t="shared" si="18"/>
        <v>0.51107325383304936</v>
      </c>
      <c r="J20" s="65">
        <f t="shared" si="1"/>
        <v>0.16804389387493024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0.52356020942408377</v>
      </c>
      <c r="O20" s="35">
        <f t="shared" si="20"/>
        <v>0</v>
      </c>
      <c r="P20" s="65">
        <f t="shared" si="3"/>
        <v>0.52356020942408377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1.5151515151515151</v>
      </c>
      <c r="V20" s="60">
        <f t="shared" si="5"/>
        <v>1.5151515151515151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2</v>
      </c>
      <c r="AJ20" s="1">
        <f>Служебный!L13</f>
        <v>1</v>
      </c>
      <c r="AK20" s="10">
        <f t="shared" si="10"/>
        <v>-50</v>
      </c>
      <c r="AL20" s="10">
        <f t="shared" si="27"/>
        <v>2.5316455696202533</v>
      </c>
      <c r="AM20" s="10">
        <f t="shared" si="28"/>
        <v>1.1363636363636365</v>
      </c>
      <c r="AN20" s="60">
        <f t="shared" si="11"/>
        <v>1.3952819332566169</v>
      </c>
      <c r="AO20" s="1">
        <f>Служебный!M13</f>
        <v>1</v>
      </c>
      <c r="AP20" s="1">
        <f>Служебный!N13</f>
        <v>0</v>
      </c>
      <c r="AQ20" s="10">
        <f t="shared" si="12"/>
        <v>-100</v>
      </c>
      <c r="AR20" s="10">
        <f t="shared" si="29"/>
        <v>2.1276595744680851</v>
      </c>
      <c r="AS20" s="10">
        <f t="shared" si="30"/>
        <v>0</v>
      </c>
      <c r="AT20" s="60">
        <f t="shared" si="13"/>
        <v>2.1276595744680851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1.4925373134328357</v>
      </c>
      <c r="AZ20" s="60">
        <f t="shared" si="15"/>
        <v>1.4925373134328357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9"/>
      <c r="B21" s="97" t="s">
        <v>15</v>
      </c>
      <c r="C21" s="97"/>
      <c r="D21" s="97"/>
      <c r="E21" s="1">
        <f>Служебный!A14</f>
        <v>135</v>
      </c>
      <c r="F21" s="1">
        <f>Служебный!B14</f>
        <v>122</v>
      </c>
      <c r="G21" s="10">
        <f t="shared" si="0"/>
        <v>-9.6296296296296298</v>
      </c>
      <c r="H21" s="10">
        <f t="shared" si="18"/>
        <v>22.920203735144312</v>
      </c>
      <c r="I21" s="15">
        <f t="shared" si="18"/>
        <v>20.783645655877343</v>
      </c>
      <c r="J21" s="65">
        <f t="shared" si="1"/>
        <v>2.1365580792669689</v>
      </c>
      <c r="K21" s="56">
        <f>Служебный!C14</f>
        <v>63</v>
      </c>
      <c r="L21" s="1">
        <f>Служебный!D14</f>
        <v>49</v>
      </c>
      <c r="M21" s="10">
        <f t="shared" si="2"/>
        <v>-22.222222222222221</v>
      </c>
      <c r="N21" s="10">
        <f t="shared" si="19"/>
        <v>32.984293193717278</v>
      </c>
      <c r="O21" s="35">
        <f t="shared" si="20"/>
        <v>25.257731958762886</v>
      </c>
      <c r="P21" s="65">
        <f t="shared" si="3"/>
        <v>7.7265612349543922</v>
      </c>
      <c r="Q21" s="56">
        <f>Служебный!E14</f>
        <v>10</v>
      </c>
      <c r="R21" s="1">
        <f>Служебный!F14</f>
        <v>17</v>
      </c>
      <c r="S21" s="10">
        <f t="shared" si="4"/>
        <v>70</v>
      </c>
      <c r="T21" s="10">
        <f t="shared" si="21"/>
        <v>13.157894736842104</v>
      </c>
      <c r="U21" s="10">
        <f t="shared" si="22"/>
        <v>25.757575757575758</v>
      </c>
      <c r="V21" s="60">
        <f t="shared" si="5"/>
        <v>12.599681020733653</v>
      </c>
      <c r="W21" s="1">
        <f>Служебный!G14</f>
        <v>4</v>
      </c>
      <c r="X21" s="1">
        <f>Служебный!H14</f>
        <v>4</v>
      </c>
      <c r="Y21" s="10">
        <f t="shared" si="6"/>
        <v>0</v>
      </c>
      <c r="Z21" s="10">
        <f t="shared" si="23"/>
        <v>18.181818181818183</v>
      </c>
      <c r="AA21" s="10">
        <f t="shared" si="24"/>
        <v>28.571428571428569</v>
      </c>
      <c r="AB21" s="60">
        <f t="shared" si="7"/>
        <v>10.389610389610386</v>
      </c>
      <c r="AC21" s="1">
        <f>Служебный!I14</f>
        <v>12</v>
      </c>
      <c r="AD21" s="1">
        <f>Служебный!J14</f>
        <v>9</v>
      </c>
      <c r="AE21" s="10">
        <f t="shared" si="8"/>
        <v>-25</v>
      </c>
      <c r="AF21" s="10">
        <f t="shared" si="25"/>
        <v>24</v>
      </c>
      <c r="AG21" s="10">
        <f t="shared" si="26"/>
        <v>15.254237288135593</v>
      </c>
      <c r="AH21" s="60">
        <f t="shared" si="9"/>
        <v>8.7457627118644066</v>
      </c>
      <c r="AI21" s="1">
        <f>Служебный!K14</f>
        <v>12</v>
      </c>
      <c r="AJ21" s="1">
        <f>Служебный!L14</f>
        <v>12</v>
      </c>
      <c r="AK21" s="10">
        <f t="shared" si="10"/>
        <v>0</v>
      </c>
      <c r="AL21" s="10">
        <f t="shared" si="27"/>
        <v>15.18987341772152</v>
      </c>
      <c r="AM21" s="10">
        <f t="shared" si="28"/>
        <v>13.636363636363635</v>
      </c>
      <c r="AN21" s="60">
        <f t="shared" si="11"/>
        <v>1.5535097813578851</v>
      </c>
      <c r="AO21" s="1">
        <f>Служебный!M14</f>
        <v>11</v>
      </c>
      <c r="AP21" s="1">
        <f>Служебный!N14</f>
        <v>17</v>
      </c>
      <c r="AQ21" s="10">
        <f t="shared" si="12"/>
        <v>54.54545454545454</v>
      </c>
      <c r="AR21" s="10">
        <f t="shared" si="29"/>
        <v>23.404255319148938</v>
      </c>
      <c r="AS21" s="10">
        <f t="shared" si="30"/>
        <v>32.075471698113205</v>
      </c>
      <c r="AT21" s="60">
        <f t="shared" si="13"/>
        <v>8.6712163789642673</v>
      </c>
      <c r="AU21" s="1">
        <f>Служебный!O14</f>
        <v>12</v>
      </c>
      <c r="AV21" s="1">
        <f>Служебный!P14</f>
        <v>8</v>
      </c>
      <c r="AW21" s="10">
        <f t="shared" si="14"/>
        <v>-33.333333333333329</v>
      </c>
      <c r="AX21" s="10">
        <f t="shared" si="31"/>
        <v>16.666666666666664</v>
      </c>
      <c r="AY21" s="10">
        <f t="shared" si="32"/>
        <v>11.940298507462686</v>
      </c>
      <c r="AZ21" s="60">
        <f t="shared" si="15"/>
        <v>4.7263681592039788</v>
      </c>
      <c r="BA21" s="1">
        <f>Служебный!Q14</f>
        <v>11</v>
      </c>
      <c r="BB21" s="1">
        <f>Служебный!R14</f>
        <v>6</v>
      </c>
      <c r="BC21" s="10">
        <f t="shared" si="16"/>
        <v>-45.454545454545453</v>
      </c>
      <c r="BD21" s="10">
        <f t="shared" si="33"/>
        <v>22</v>
      </c>
      <c r="BE21" s="15">
        <f t="shared" si="34"/>
        <v>13.636363636363635</v>
      </c>
      <c r="BF21" s="71">
        <f t="shared" si="17"/>
        <v>8.3636363636363651</v>
      </c>
    </row>
    <row r="22" spans="1:58" ht="18.75" customHeight="1" thickBot="1" x14ac:dyDescent="0.3">
      <c r="A22" s="125"/>
      <c r="B22" s="6" t="s">
        <v>16</v>
      </c>
      <c r="C22" s="90" t="s">
        <v>17</v>
      </c>
      <c r="D22" s="90"/>
      <c r="E22" s="6">
        <f>Служебный!A15</f>
        <v>75</v>
      </c>
      <c r="F22" s="6">
        <f>Служебный!B15</f>
        <v>65</v>
      </c>
      <c r="G22" s="11">
        <f t="shared" si="0"/>
        <v>-13.333333333333334</v>
      </c>
      <c r="H22" s="11">
        <f t="shared" si="18"/>
        <v>12.73344651952462</v>
      </c>
      <c r="I22" s="16">
        <f t="shared" si="18"/>
        <v>11.073253833049405</v>
      </c>
      <c r="J22" s="66">
        <f t="shared" si="1"/>
        <v>1.6601926864752148</v>
      </c>
      <c r="K22" s="57">
        <f>Служебный!C15</f>
        <v>27</v>
      </c>
      <c r="L22" s="6">
        <f>Служебный!D15</f>
        <v>19</v>
      </c>
      <c r="M22" s="11">
        <f t="shared" si="2"/>
        <v>-29.629629629629626</v>
      </c>
      <c r="N22" s="11">
        <f t="shared" si="19"/>
        <v>14.136125654450263</v>
      </c>
      <c r="O22" s="38">
        <f t="shared" si="20"/>
        <v>9.7938144329896915</v>
      </c>
      <c r="P22" s="66">
        <f t="shared" si="3"/>
        <v>4.3423112214605712</v>
      </c>
      <c r="Q22" s="57">
        <f>Служебный!E15</f>
        <v>3</v>
      </c>
      <c r="R22" s="6">
        <f>Служебный!F15</f>
        <v>9</v>
      </c>
      <c r="S22" s="11">
        <f t="shared" si="4"/>
        <v>200</v>
      </c>
      <c r="T22" s="11">
        <f t="shared" si="21"/>
        <v>3.9473684210526314</v>
      </c>
      <c r="U22" s="11">
        <f t="shared" si="22"/>
        <v>13.636363636363635</v>
      </c>
      <c r="V22" s="72">
        <f t="shared" si="5"/>
        <v>9.6889952153110031</v>
      </c>
      <c r="W22" s="6">
        <f>Служебный!G15</f>
        <v>4</v>
      </c>
      <c r="X22" s="6">
        <f>Служебный!H15</f>
        <v>1</v>
      </c>
      <c r="Y22" s="11">
        <f t="shared" si="6"/>
        <v>-75</v>
      </c>
      <c r="Z22" s="11">
        <f t="shared" si="23"/>
        <v>18.181818181818183</v>
      </c>
      <c r="AA22" s="11">
        <f t="shared" si="24"/>
        <v>7.1428571428571423</v>
      </c>
      <c r="AB22" s="72">
        <f t="shared" si="7"/>
        <v>11.038961038961041</v>
      </c>
      <c r="AC22" s="6">
        <f>Служебный!I15</f>
        <v>8</v>
      </c>
      <c r="AD22" s="6">
        <f>Служебный!J15</f>
        <v>4</v>
      </c>
      <c r="AE22" s="11">
        <f t="shared" si="8"/>
        <v>-50</v>
      </c>
      <c r="AF22" s="11">
        <f t="shared" si="25"/>
        <v>16</v>
      </c>
      <c r="AG22" s="11">
        <f t="shared" si="26"/>
        <v>6.7796610169491522</v>
      </c>
      <c r="AH22" s="72">
        <f t="shared" si="9"/>
        <v>9.2203389830508478</v>
      </c>
      <c r="AI22" s="6">
        <f>Служебный!K15</f>
        <v>8</v>
      </c>
      <c r="AJ22" s="6">
        <f>Служебный!L15</f>
        <v>10</v>
      </c>
      <c r="AK22" s="11">
        <f t="shared" si="10"/>
        <v>25</v>
      </c>
      <c r="AL22" s="11">
        <f t="shared" si="27"/>
        <v>10.126582278481013</v>
      </c>
      <c r="AM22" s="11">
        <f t="shared" si="28"/>
        <v>11.363636363636363</v>
      </c>
      <c r="AN22" s="72">
        <f t="shared" si="11"/>
        <v>1.23705408515535</v>
      </c>
      <c r="AO22" s="6">
        <f>Служебный!M15</f>
        <v>9</v>
      </c>
      <c r="AP22" s="6">
        <f>Служебный!N15</f>
        <v>12</v>
      </c>
      <c r="AQ22" s="11">
        <f t="shared" si="12"/>
        <v>33.333333333333329</v>
      </c>
      <c r="AR22" s="11">
        <f t="shared" si="29"/>
        <v>19.148936170212767</v>
      </c>
      <c r="AS22" s="11">
        <f t="shared" si="30"/>
        <v>22.641509433962266</v>
      </c>
      <c r="AT22" s="72">
        <f t="shared" si="13"/>
        <v>3.4925732637494988</v>
      </c>
      <c r="AU22" s="6">
        <f>Служебный!O15</f>
        <v>8</v>
      </c>
      <c r="AV22" s="6">
        <f>Служебный!P15</f>
        <v>7</v>
      </c>
      <c r="AW22" s="11">
        <f t="shared" si="14"/>
        <v>-12.5</v>
      </c>
      <c r="AX22" s="11">
        <f t="shared" si="31"/>
        <v>11.111111111111111</v>
      </c>
      <c r="AY22" s="11">
        <f t="shared" si="32"/>
        <v>10.44776119402985</v>
      </c>
      <c r="AZ22" s="72">
        <f t="shared" si="15"/>
        <v>0.6633499170812609</v>
      </c>
      <c r="BA22" s="6">
        <f>Служебный!Q15</f>
        <v>8</v>
      </c>
      <c r="BB22" s="6">
        <f>Служебный!R15</f>
        <v>3</v>
      </c>
      <c r="BC22" s="11">
        <f t="shared" si="16"/>
        <v>-62.5</v>
      </c>
      <c r="BD22" s="11">
        <f t="shared" si="33"/>
        <v>16</v>
      </c>
      <c r="BE22" s="16">
        <f t="shared" si="34"/>
        <v>6.8181818181818175</v>
      </c>
      <c r="BF22" s="73">
        <f t="shared" si="17"/>
        <v>9.1818181818181834</v>
      </c>
    </row>
    <row r="23" spans="1:58" ht="18.75" customHeight="1" x14ac:dyDescent="0.25">
      <c r="A23" s="93" t="s">
        <v>43</v>
      </c>
      <c r="B23" s="94"/>
      <c r="C23" s="112" t="s">
        <v>18</v>
      </c>
      <c r="D23" s="112"/>
      <c r="E23" s="31">
        <f>Служебный!A40</f>
        <v>14</v>
      </c>
      <c r="F23" s="31">
        <f>Служебный!B40</f>
        <v>13</v>
      </c>
      <c r="G23" s="32">
        <f t="shared" si="0"/>
        <v>-7.1428571428571423</v>
      </c>
      <c r="H23" s="32">
        <f>IFERROR(E23/E$51*100,0)</f>
        <v>3.1042128603104215</v>
      </c>
      <c r="I23" s="33">
        <f>IFERROR(F23/F$51*100,0)</f>
        <v>3.1941031941031941</v>
      </c>
      <c r="J23" s="64">
        <f t="shared" si="1"/>
        <v>8.9890333792772559E-2</v>
      </c>
      <c r="K23" s="55">
        <f>Служебный!C40</f>
        <v>4</v>
      </c>
      <c r="L23" s="31">
        <f>Служебный!D40</f>
        <v>11</v>
      </c>
      <c r="M23" s="32">
        <f t="shared" si="2"/>
        <v>175</v>
      </c>
      <c r="N23" s="32">
        <f>IFERROR(K23/K$51*100,0)</f>
        <v>3.1746031746031744</v>
      </c>
      <c r="O23" s="37">
        <f>IFERROR(L23/L$51*100,0)</f>
        <v>8.870967741935484</v>
      </c>
      <c r="P23" s="64">
        <f t="shared" si="3"/>
        <v>5.69636456733231</v>
      </c>
      <c r="Q23" s="55">
        <f>Служебный!E40</f>
        <v>2</v>
      </c>
      <c r="R23" s="31">
        <f>Служебный!F40</f>
        <v>0</v>
      </c>
      <c r="S23" s="32">
        <f t="shared" si="4"/>
        <v>-100</v>
      </c>
      <c r="T23" s="32">
        <f>IFERROR(Q23/Q$51*100,0)</f>
        <v>4.2553191489361701</v>
      </c>
      <c r="U23" s="32">
        <f>IFERROR(R23/R$51*100,0)</f>
        <v>0</v>
      </c>
      <c r="V23" s="74">
        <f t="shared" si="5"/>
        <v>4.2553191489361701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8.3333333333333321</v>
      </c>
      <c r="AA23" s="32">
        <f>IFERROR(X23/X$51*100,0)</f>
        <v>0</v>
      </c>
      <c r="AB23" s="74">
        <f t="shared" si="7"/>
        <v>8.3333333333333321</v>
      </c>
      <c r="AC23" s="31">
        <f>Служебный!I40</f>
        <v>3</v>
      </c>
      <c r="AD23" s="31">
        <f>Служебный!J40</f>
        <v>0</v>
      </c>
      <c r="AE23" s="32">
        <f t="shared" si="8"/>
        <v>-100</v>
      </c>
      <c r="AF23" s="32">
        <f>IFERROR(AC23/AC$51*100,0)</f>
        <v>5.6603773584905666</v>
      </c>
      <c r="AG23" s="32">
        <f>IFERROR(AD23/AD$51*100,0)</f>
        <v>0</v>
      </c>
      <c r="AH23" s="74">
        <f t="shared" si="9"/>
        <v>5.6603773584905666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3.4482758620689653</v>
      </c>
      <c r="AN23" s="74">
        <f t="shared" si="11"/>
        <v>3.4482758620689653</v>
      </c>
      <c r="AO23" s="31">
        <f>Служебный!M40</f>
        <v>3</v>
      </c>
      <c r="AP23" s="31">
        <f>Служебный!N40</f>
        <v>0</v>
      </c>
      <c r="AQ23" s="32">
        <f t="shared" si="12"/>
        <v>-100</v>
      </c>
      <c r="AR23" s="32">
        <f>IFERROR(AO23/AO$51*100,0)</f>
        <v>7.6923076923076925</v>
      </c>
      <c r="AS23" s="32">
        <f>IFERROR(AP23/AP$51*100,0)</f>
        <v>0</v>
      </c>
      <c r="AT23" s="74">
        <f t="shared" si="13"/>
        <v>7.6923076923076925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2.5</v>
      </c>
      <c r="BE23" s="33">
        <f>IFERROR(BB23/BB$51*100,0)</f>
        <v>0</v>
      </c>
      <c r="BF23" s="75">
        <f t="shared" si="17"/>
        <v>2.5</v>
      </c>
    </row>
    <row r="24" spans="1:58" ht="18.75" customHeight="1" x14ac:dyDescent="0.25">
      <c r="A24" s="95"/>
      <c r="B24" s="91"/>
      <c r="C24" s="97" t="s">
        <v>46</v>
      </c>
      <c r="D24" s="97"/>
      <c r="E24" s="1">
        <f>Служебный!A41</f>
        <v>232</v>
      </c>
      <c r="F24" s="1">
        <f>Служебный!B41</f>
        <v>220</v>
      </c>
      <c r="G24" s="10">
        <f t="shared" si="0"/>
        <v>-5.1724137931034484</v>
      </c>
      <c r="H24" s="10">
        <f t="shared" ref="H24:I29" si="35">IFERROR(E24/E$51*100,0)</f>
        <v>51.441241685144121</v>
      </c>
      <c r="I24" s="15">
        <f t="shared" si="35"/>
        <v>54.054054054054056</v>
      </c>
      <c r="J24" s="65">
        <f t="shared" si="1"/>
        <v>2.6128123689099354</v>
      </c>
      <c r="K24" s="56">
        <f>Служебный!C41</f>
        <v>69</v>
      </c>
      <c r="L24" s="1">
        <f>Служебный!D41</f>
        <v>66</v>
      </c>
      <c r="M24" s="10">
        <f t="shared" si="2"/>
        <v>-4.3478260869565215</v>
      </c>
      <c r="N24" s="10">
        <f t="shared" ref="N24:N29" si="36">IFERROR(K24/K$51*100,0)</f>
        <v>54.761904761904766</v>
      </c>
      <c r="O24" s="35">
        <f t="shared" ref="O24:O29" si="37">IFERROR(L24/L$51*100,0)</f>
        <v>53.225806451612897</v>
      </c>
      <c r="P24" s="65">
        <f t="shared" si="3"/>
        <v>1.5360983102918695</v>
      </c>
      <c r="Q24" s="56">
        <f>Служебный!E41</f>
        <v>25</v>
      </c>
      <c r="R24" s="1">
        <f>Служебный!F41</f>
        <v>14</v>
      </c>
      <c r="S24" s="10">
        <f t="shared" si="4"/>
        <v>-44</v>
      </c>
      <c r="T24" s="10">
        <f t="shared" ref="T24:T29" si="38">IFERROR(Q24/Q$51*100,0)</f>
        <v>53.191489361702125</v>
      </c>
      <c r="U24" s="10">
        <f t="shared" ref="U24:U29" si="39">IFERROR(R24/R$51*100,0)</f>
        <v>33.333333333333329</v>
      </c>
      <c r="V24" s="60">
        <f t="shared" si="5"/>
        <v>19.858156028368796</v>
      </c>
      <c r="W24" s="1">
        <f>Служебный!G41</f>
        <v>8</v>
      </c>
      <c r="X24" s="1">
        <f>Служебный!H41</f>
        <v>5</v>
      </c>
      <c r="Y24" s="10">
        <f t="shared" si="6"/>
        <v>-37.5</v>
      </c>
      <c r="Z24" s="10">
        <f t="shared" ref="Z24:Z29" si="40">IFERROR(W24/W$51*100,0)</f>
        <v>66.666666666666657</v>
      </c>
      <c r="AA24" s="10">
        <f t="shared" ref="AA24:AA29" si="41">IFERROR(X24/X$51*100,0)</f>
        <v>45.454545454545453</v>
      </c>
      <c r="AB24" s="60">
        <f t="shared" si="7"/>
        <v>21.212121212121204</v>
      </c>
      <c r="AC24" s="1">
        <f>Служебный!I41</f>
        <v>25</v>
      </c>
      <c r="AD24" s="1">
        <f>Служебный!J41</f>
        <v>22</v>
      </c>
      <c r="AE24" s="10">
        <f t="shared" si="8"/>
        <v>-12</v>
      </c>
      <c r="AF24" s="10">
        <f t="shared" ref="AF24:AF29" si="42">IFERROR(AC24/AC$51*100,0)</f>
        <v>47.169811320754718</v>
      </c>
      <c r="AG24" s="10">
        <f t="shared" ref="AG24:AG29" si="43">IFERROR(AD24/AD$51*100,0)</f>
        <v>48.888888888888886</v>
      </c>
      <c r="AH24" s="60">
        <f t="shared" si="9"/>
        <v>1.7190775681341677</v>
      </c>
      <c r="AI24" s="1">
        <f>Служебный!K41</f>
        <v>35</v>
      </c>
      <c r="AJ24" s="1">
        <f>Служебный!L41</f>
        <v>36</v>
      </c>
      <c r="AK24" s="10">
        <f t="shared" si="10"/>
        <v>2.8571428571428572</v>
      </c>
      <c r="AL24" s="10">
        <f t="shared" ref="AL24:AL29" si="44">IFERROR(AI24/AI$51*100,0)</f>
        <v>49.295774647887328</v>
      </c>
      <c r="AM24" s="10">
        <f t="shared" ref="AM24:AM29" si="45">IFERROR(AJ24/AJ$51*100,0)</f>
        <v>62.068965517241381</v>
      </c>
      <c r="AN24" s="60">
        <f t="shared" si="11"/>
        <v>12.773190869354053</v>
      </c>
      <c r="AO24" s="1">
        <f>Служебный!M41</f>
        <v>15</v>
      </c>
      <c r="AP24" s="1">
        <f>Служебный!N41</f>
        <v>21</v>
      </c>
      <c r="AQ24" s="10">
        <f t="shared" si="12"/>
        <v>40</v>
      </c>
      <c r="AR24" s="10">
        <f t="shared" ref="AR24:AR29" si="46">IFERROR(AO24/AO$51*100,0)</f>
        <v>38.461538461538467</v>
      </c>
      <c r="AS24" s="10">
        <f t="shared" ref="AS24:AS29" si="47">IFERROR(AP24/AP$51*100,0)</f>
        <v>48.837209302325576</v>
      </c>
      <c r="AT24" s="60">
        <f t="shared" si="13"/>
        <v>10.375670840787109</v>
      </c>
      <c r="AU24" s="1">
        <f>Служебный!O41</f>
        <v>32</v>
      </c>
      <c r="AV24" s="1">
        <f>Служебный!P41</f>
        <v>34</v>
      </c>
      <c r="AW24" s="10">
        <f t="shared" si="14"/>
        <v>6.25</v>
      </c>
      <c r="AX24" s="10">
        <f t="shared" ref="AX24:AX29" si="48">IFERROR(AU24/AU$51*100,0)</f>
        <v>52.459016393442624</v>
      </c>
      <c r="AY24" s="10">
        <f t="shared" ref="AY24:AY29" si="49">IFERROR(AV24/AV$51*100,0)</f>
        <v>72.340425531914903</v>
      </c>
      <c r="AZ24" s="60">
        <f t="shared" si="15"/>
        <v>19.881409138472279</v>
      </c>
      <c r="BA24" s="1">
        <f>Служебный!Q41</f>
        <v>23</v>
      </c>
      <c r="BB24" s="1">
        <f>Служебный!R41</f>
        <v>21</v>
      </c>
      <c r="BC24" s="10">
        <f t="shared" si="16"/>
        <v>-8.695652173913043</v>
      </c>
      <c r="BD24" s="10">
        <f t="shared" ref="BD24:BD29" si="50">IFERROR(BA24/BA$51*100,0)</f>
        <v>57.499999999999993</v>
      </c>
      <c r="BE24" s="15">
        <f t="shared" ref="BE24:BE29" si="51">IFERROR(BB24/BB$51*100,0)</f>
        <v>58.333333333333336</v>
      </c>
      <c r="BF24" s="71">
        <f t="shared" si="17"/>
        <v>0.83333333333334281</v>
      </c>
    </row>
    <row r="25" spans="1:58" ht="18.75" customHeight="1" x14ac:dyDescent="0.25">
      <c r="A25" s="95"/>
      <c r="B25" s="91"/>
      <c r="C25" s="97" t="s">
        <v>19</v>
      </c>
      <c r="D25" s="97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5"/>
      <c r="B26" s="91"/>
      <c r="C26" s="97" t="s">
        <v>20</v>
      </c>
      <c r="D26" s="97"/>
      <c r="E26" s="1">
        <f>Служебный!A43</f>
        <v>12</v>
      </c>
      <c r="F26" s="1">
        <f>Служебный!B43</f>
        <v>14</v>
      </c>
      <c r="G26" s="10">
        <f t="shared" si="0"/>
        <v>16.666666666666664</v>
      </c>
      <c r="H26" s="10">
        <f t="shared" si="35"/>
        <v>2.6607538802660753</v>
      </c>
      <c r="I26" s="15">
        <f t="shared" si="35"/>
        <v>3.4398034398034398</v>
      </c>
      <c r="J26" s="65">
        <f t="shared" si="1"/>
        <v>0.77904955953736454</v>
      </c>
      <c r="K26" s="56">
        <f>Служебный!C43</f>
        <v>5</v>
      </c>
      <c r="L26" s="1">
        <f>Служебный!D43</f>
        <v>9</v>
      </c>
      <c r="M26" s="10">
        <f t="shared" si="2"/>
        <v>80</v>
      </c>
      <c r="N26" s="10">
        <f t="shared" si="36"/>
        <v>3.9682539682539679</v>
      </c>
      <c r="O26" s="35">
        <f t="shared" si="37"/>
        <v>7.2580645161290329</v>
      </c>
      <c r="P26" s="65">
        <f t="shared" si="3"/>
        <v>3.289810547875065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8.3333333333333321</v>
      </c>
      <c r="AA26" s="10">
        <f t="shared" si="41"/>
        <v>0</v>
      </c>
      <c r="AB26" s="60">
        <f t="shared" si="7"/>
        <v>8.3333333333333321</v>
      </c>
      <c r="AC26" s="1">
        <f>Служебный!I43</f>
        <v>4</v>
      </c>
      <c r="AD26" s="1">
        <f>Служебный!J43</f>
        <v>0</v>
      </c>
      <c r="AE26" s="10">
        <f t="shared" si="8"/>
        <v>-100</v>
      </c>
      <c r="AF26" s="10">
        <f t="shared" si="42"/>
        <v>7.5471698113207548</v>
      </c>
      <c r="AG26" s="10">
        <f t="shared" si="43"/>
        <v>0</v>
      </c>
      <c r="AH26" s="60">
        <f t="shared" si="9"/>
        <v>7.5471698113207548</v>
      </c>
      <c r="AI26" s="1">
        <f>Служебный!K43</f>
        <v>0</v>
      </c>
      <c r="AJ26" s="1">
        <f>Служебный!L43</f>
        <v>3</v>
      </c>
      <c r="AK26" s="10">
        <f t="shared" si="10"/>
        <v>0</v>
      </c>
      <c r="AL26" s="10">
        <f t="shared" si="44"/>
        <v>0</v>
      </c>
      <c r="AM26" s="10">
        <f t="shared" si="45"/>
        <v>5.1724137931034484</v>
      </c>
      <c r="AN26" s="60">
        <f t="shared" si="11"/>
        <v>5.1724137931034484</v>
      </c>
      <c r="AO26" s="1">
        <f>Служебный!M43</f>
        <v>2</v>
      </c>
      <c r="AP26" s="1">
        <f>Служебный!N43</f>
        <v>0</v>
      </c>
      <c r="AQ26" s="10">
        <f t="shared" si="12"/>
        <v>-100</v>
      </c>
      <c r="AR26" s="10">
        <f t="shared" si="46"/>
        <v>5.1282051282051277</v>
      </c>
      <c r="AS26" s="10">
        <f t="shared" si="47"/>
        <v>0</v>
      </c>
      <c r="AT26" s="60">
        <f t="shared" si="13"/>
        <v>5.1282051282051277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2.1276595744680851</v>
      </c>
      <c r="AZ26" s="60">
        <f t="shared" si="15"/>
        <v>2.1276595744680851</v>
      </c>
      <c r="BA26" s="1">
        <f>Служебный!Q43</f>
        <v>0</v>
      </c>
      <c r="BB26" s="1">
        <f>Служебный!R43</f>
        <v>1</v>
      </c>
      <c r="BC26" s="10">
        <f t="shared" si="16"/>
        <v>0</v>
      </c>
      <c r="BD26" s="10">
        <f t="shared" si="50"/>
        <v>0</v>
      </c>
      <c r="BE26" s="15">
        <f t="shared" si="51"/>
        <v>2.7777777777777777</v>
      </c>
      <c r="BF26" s="71">
        <f t="shared" si="17"/>
        <v>2.7777777777777777</v>
      </c>
    </row>
    <row r="27" spans="1:58" ht="18.75" customHeight="1" x14ac:dyDescent="0.25">
      <c r="A27" s="95"/>
      <c r="B27" s="91"/>
      <c r="C27" s="97" t="s">
        <v>21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5"/>
      <c r="B28" s="91"/>
      <c r="C28" s="91" t="s">
        <v>22</v>
      </c>
      <c r="D28" s="1" t="s">
        <v>23</v>
      </c>
      <c r="E28" s="1">
        <f>Служебный!A45</f>
        <v>237</v>
      </c>
      <c r="F28" s="1">
        <f>Служебный!B45</f>
        <v>234</v>
      </c>
      <c r="G28" s="10">
        <f t="shared" si="0"/>
        <v>-1.2658227848101267</v>
      </c>
      <c r="H28" s="10">
        <f t="shared" si="35"/>
        <v>52.549889135254993</v>
      </c>
      <c r="I28" s="15">
        <f t="shared" si="35"/>
        <v>57.49385749385749</v>
      </c>
      <c r="J28" s="65">
        <f t="shared" si="1"/>
        <v>4.9439683586024969</v>
      </c>
      <c r="K28" s="56">
        <f>Служебный!C45</f>
        <v>65</v>
      </c>
      <c r="L28" s="1">
        <f>Служебный!D45</f>
        <v>57</v>
      </c>
      <c r="M28" s="10">
        <f t="shared" si="2"/>
        <v>-12.307692307692308</v>
      </c>
      <c r="N28" s="10">
        <f t="shared" si="36"/>
        <v>51.587301587301596</v>
      </c>
      <c r="O28" s="35">
        <f t="shared" si="37"/>
        <v>45.967741935483872</v>
      </c>
      <c r="P28" s="65">
        <f t="shared" si="3"/>
        <v>5.619559651817724</v>
      </c>
      <c r="Q28" s="56">
        <f>Служебный!E45</f>
        <v>29</v>
      </c>
      <c r="R28" s="1">
        <f>Служебный!F45</f>
        <v>30</v>
      </c>
      <c r="S28" s="10">
        <f t="shared" si="4"/>
        <v>3.4482758620689653</v>
      </c>
      <c r="T28" s="10">
        <f t="shared" si="38"/>
        <v>61.702127659574465</v>
      </c>
      <c r="U28" s="10">
        <f t="shared" si="39"/>
        <v>71.428571428571431</v>
      </c>
      <c r="V28" s="60">
        <f t="shared" si="5"/>
        <v>9.7264437689969654</v>
      </c>
      <c r="W28" s="1">
        <f>Служебный!G45</f>
        <v>7</v>
      </c>
      <c r="X28" s="1">
        <f>Служебный!H45</f>
        <v>5</v>
      </c>
      <c r="Y28" s="10">
        <f t="shared" si="6"/>
        <v>-28.571428571428569</v>
      </c>
      <c r="Z28" s="10">
        <f t="shared" si="40"/>
        <v>58.333333333333336</v>
      </c>
      <c r="AA28" s="10">
        <f t="shared" si="41"/>
        <v>45.454545454545453</v>
      </c>
      <c r="AB28" s="60">
        <f t="shared" si="7"/>
        <v>12.878787878787882</v>
      </c>
      <c r="AC28" s="1">
        <f>Служебный!I45</f>
        <v>26</v>
      </c>
      <c r="AD28" s="1">
        <f>Служебный!J45</f>
        <v>29</v>
      </c>
      <c r="AE28" s="10">
        <f t="shared" si="8"/>
        <v>11.538461538461538</v>
      </c>
      <c r="AF28" s="10">
        <f t="shared" si="42"/>
        <v>49.056603773584904</v>
      </c>
      <c r="AG28" s="10">
        <f t="shared" si="43"/>
        <v>64.444444444444443</v>
      </c>
      <c r="AH28" s="60">
        <f t="shared" si="9"/>
        <v>15.387840670859539</v>
      </c>
      <c r="AI28" s="1">
        <f>Служебный!K45</f>
        <v>30</v>
      </c>
      <c r="AJ28" s="1">
        <f>Служебный!L45</f>
        <v>33</v>
      </c>
      <c r="AK28" s="10">
        <f t="shared" si="10"/>
        <v>10</v>
      </c>
      <c r="AL28" s="10">
        <f t="shared" si="44"/>
        <v>42.25352112676056</v>
      </c>
      <c r="AM28" s="10">
        <f t="shared" si="45"/>
        <v>56.896551724137936</v>
      </c>
      <c r="AN28" s="60">
        <f t="shared" si="11"/>
        <v>14.643030597377376</v>
      </c>
      <c r="AO28" s="1">
        <f>Служебный!M45</f>
        <v>19</v>
      </c>
      <c r="AP28" s="1">
        <f>Служебный!N45</f>
        <v>22</v>
      </c>
      <c r="AQ28" s="10">
        <f t="shared" si="12"/>
        <v>15.789473684210526</v>
      </c>
      <c r="AR28" s="10">
        <f t="shared" si="46"/>
        <v>48.717948717948715</v>
      </c>
      <c r="AS28" s="10">
        <f t="shared" si="47"/>
        <v>51.162790697674424</v>
      </c>
      <c r="AT28" s="60">
        <f t="shared" si="13"/>
        <v>2.4448419797257088</v>
      </c>
      <c r="AU28" s="1">
        <f>Служебный!O45</f>
        <v>33</v>
      </c>
      <c r="AV28" s="1">
        <f>Служебный!P45</f>
        <v>33</v>
      </c>
      <c r="AW28" s="10">
        <f t="shared" si="14"/>
        <v>0</v>
      </c>
      <c r="AX28" s="10">
        <f t="shared" si="48"/>
        <v>54.098360655737707</v>
      </c>
      <c r="AY28" s="10">
        <f t="shared" si="49"/>
        <v>70.212765957446805</v>
      </c>
      <c r="AZ28" s="60">
        <f t="shared" si="15"/>
        <v>16.114405301709098</v>
      </c>
      <c r="BA28" s="1">
        <f>Служебный!Q45</f>
        <v>28</v>
      </c>
      <c r="BB28" s="1">
        <f>Служебный!R45</f>
        <v>25</v>
      </c>
      <c r="BC28" s="10">
        <f t="shared" si="16"/>
        <v>-10.714285714285714</v>
      </c>
      <c r="BD28" s="10">
        <f t="shared" si="50"/>
        <v>70</v>
      </c>
      <c r="BE28" s="15">
        <f t="shared" si="51"/>
        <v>69.444444444444443</v>
      </c>
      <c r="BF28" s="71">
        <f t="shared" si="17"/>
        <v>0.55555555555555713</v>
      </c>
    </row>
    <row r="29" spans="1:58" ht="18.75" customHeight="1" thickBot="1" x14ac:dyDescent="0.3">
      <c r="A29" s="96"/>
      <c r="B29" s="92"/>
      <c r="C29" s="92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35"/>
        <v>0.88691796008869184</v>
      </c>
      <c r="I29" s="16">
        <f t="shared" si="35"/>
        <v>0</v>
      </c>
      <c r="J29" s="66">
        <f t="shared" si="1"/>
        <v>0.88691796008869184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2</v>
      </c>
      <c r="AJ29" s="6">
        <f>Служебный!L46</f>
        <v>0</v>
      </c>
      <c r="AK29" s="11">
        <f t="shared" si="10"/>
        <v>-100</v>
      </c>
      <c r="AL29" s="11">
        <f t="shared" si="44"/>
        <v>2.8169014084507045</v>
      </c>
      <c r="AM29" s="11">
        <f t="shared" si="45"/>
        <v>0</v>
      </c>
      <c r="AN29" s="72">
        <f t="shared" si="11"/>
        <v>2.8169014084507045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5.1282051282051277</v>
      </c>
      <c r="AS29" s="11">
        <f t="shared" si="47"/>
        <v>0</v>
      </c>
      <c r="AT29" s="72">
        <f t="shared" si="13"/>
        <v>5.1282051282051277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1" t="s">
        <v>25</v>
      </c>
      <c r="B30" s="102"/>
      <c r="C30" s="102"/>
      <c r="D30" s="102"/>
      <c r="E30" s="28">
        <f>Служебный!A16</f>
        <v>5</v>
      </c>
      <c r="F30" s="28">
        <f>Служебный!B16</f>
        <v>8</v>
      </c>
      <c r="G30" s="29">
        <f t="shared" si="0"/>
        <v>60</v>
      </c>
      <c r="H30" s="29">
        <f>IFERROR(E30/E$8*100,0)</f>
        <v>0.84889643463497455</v>
      </c>
      <c r="I30" s="30">
        <f>IFERROR(F30/F$8*100,0)</f>
        <v>1.362862010221465</v>
      </c>
      <c r="J30" s="69">
        <f t="shared" si="1"/>
        <v>0.51396557558649048</v>
      </c>
      <c r="K30" s="58">
        <f>Служебный!C16</f>
        <v>1</v>
      </c>
      <c r="L30" s="28">
        <f>Служебный!D16</f>
        <v>1</v>
      </c>
      <c r="M30" s="29">
        <f t="shared" si="2"/>
        <v>0</v>
      </c>
      <c r="N30" s="29">
        <f>IFERROR(K30/K$8*100,0)</f>
        <v>0.52356020942408377</v>
      </c>
      <c r="O30" s="39">
        <f>IFERROR(L30/L$8*100,0)</f>
        <v>0.51546391752577314</v>
      </c>
      <c r="P30" s="69">
        <f t="shared" si="3"/>
        <v>8.0962918983106258E-3</v>
      </c>
      <c r="Q30" s="58">
        <f>Служебный!E16</f>
        <v>0</v>
      </c>
      <c r="R30" s="28">
        <f>Служебный!F16</f>
        <v>2</v>
      </c>
      <c r="S30" s="29">
        <f t="shared" si="4"/>
        <v>0</v>
      </c>
      <c r="T30" s="29">
        <f>IFERROR(Q30/Q$8*100,0)</f>
        <v>0</v>
      </c>
      <c r="U30" s="29">
        <f>IFERROR(R30/R$8*100,0)</f>
        <v>3.0303030303030303</v>
      </c>
      <c r="V30" s="63">
        <f t="shared" si="5"/>
        <v>3.0303030303030303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2</v>
      </c>
      <c r="AE30" s="29">
        <f t="shared" si="8"/>
        <v>0</v>
      </c>
      <c r="AF30" s="29">
        <f>IFERROR(AC30/AC$8*100,0)</f>
        <v>4</v>
      </c>
      <c r="AG30" s="29">
        <f>IFERROR(AD30/AD$8*100,0)</f>
        <v>3.3898305084745761</v>
      </c>
      <c r="AH30" s="63">
        <f t="shared" si="9"/>
        <v>0.61016949152542388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1.1363636363636365</v>
      </c>
      <c r="AN30" s="63">
        <f t="shared" si="11"/>
        <v>1.1363636363636365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2.1276595744680851</v>
      </c>
      <c r="AS30" s="29">
        <f>IFERROR(AP30/AP$8*100,0)</f>
        <v>0</v>
      </c>
      <c r="AT30" s="63">
        <f t="shared" si="13"/>
        <v>2.1276595744680851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2.9850746268656714</v>
      </c>
      <c r="AZ30" s="63">
        <f t="shared" si="15"/>
        <v>2.9850746268656714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2</v>
      </c>
      <c r="BE30" s="29">
        <f>IFERROR(BB30/BB$8*100,0)</f>
        <v>0</v>
      </c>
      <c r="BF30" s="63">
        <f t="shared" si="17"/>
        <v>2</v>
      </c>
    </row>
    <row r="31" spans="1:58" ht="18.75" customHeight="1" x14ac:dyDescent="0.25">
      <c r="A31" s="103" t="s">
        <v>26</v>
      </c>
      <c r="B31" s="97"/>
      <c r="C31" s="97"/>
      <c r="D31" s="97"/>
      <c r="E31" s="1">
        <f>Служебный!A17</f>
        <v>29</v>
      </c>
      <c r="F31" s="1">
        <f>Служебный!B17</f>
        <v>23</v>
      </c>
      <c r="G31" s="10">
        <f t="shared" si="0"/>
        <v>-20.689655172413794</v>
      </c>
      <c r="H31" s="10">
        <f t="shared" ref="H31:I49" si="52">IFERROR(E31/E$8*100,0)</f>
        <v>4.9235993208828521</v>
      </c>
      <c r="I31" s="15">
        <f t="shared" si="52"/>
        <v>3.9182282793867125</v>
      </c>
      <c r="J31" s="65">
        <f t="shared" si="1"/>
        <v>1.0053710414961397</v>
      </c>
      <c r="K31" s="56">
        <f>Служебный!C17</f>
        <v>9</v>
      </c>
      <c r="L31" s="1">
        <f>Служебный!D17</f>
        <v>7</v>
      </c>
      <c r="M31" s="10">
        <f t="shared" si="2"/>
        <v>-22.222222222222221</v>
      </c>
      <c r="N31" s="10">
        <f t="shared" ref="N31:N49" si="53">IFERROR(K31/K$8*100,0)</f>
        <v>4.7120418848167542</v>
      </c>
      <c r="O31" s="35">
        <f t="shared" ref="O31:O49" si="54">IFERROR(L31/L$8*100,0)</f>
        <v>3.608247422680412</v>
      </c>
      <c r="P31" s="65">
        <f t="shared" si="3"/>
        <v>1.1037944621363422</v>
      </c>
      <c r="Q31" s="56">
        <f>Служебный!E17</f>
        <v>3</v>
      </c>
      <c r="R31" s="1">
        <f>Служебный!F17</f>
        <v>2</v>
      </c>
      <c r="S31" s="10">
        <f t="shared" si="4"/>
        <v>-33.333333333333329</v>
      </c>
      <c r="T31" s="10">
        <f t="shared" ref="T31:T49" si="55">IFERROR(Q31/Q$8*100,0)</f>
        <v>3.9473684210526314</v>
      </c>
      <c r="U31" s="10">
        <f t="shared" ref="U31:U49" si="56">IFERROR(R31/R$8*100,0)</f>
        <v>3.0303030303030303</v>
      </c>
      <c r="V31" s="60">
        <f t="shared" si="5"/>
        <v>0.91706539074960114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7.1428571428571423</v>
      </c>
      <c r="AB31" s="60">
        <f t="shared" si="7"/>
        <v>7.1428571428571423</v>
      </c>
      <c r="AC31" s="1">
        <f>Служебный!I17</f>
        <v>6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12</v>
      </c>
      <c r="AG31" s="10">
        <f t="shared" ref="AG31:AG49" si="60">IFERROR(AD31/AD$8*100,0)</f>
        <v>0</v>
      </c>
      <c r="AH31" s="60">
        <f t="shared" si="9"/>
        <v>12</v>
      </c>
      <c r="AI31" s="1">
        <f>Служебный!K17</f>
        <v>3</v>
      </c>
      <c r="AJ31" s="1">
        <f>Служебный!L17</f>
        <v>5</v>
      </c>
      <c r="AK31" s="10">
        <f t="shared" si="10"/>
        <v>66.666666666666657</v>
      </c>
      <c r="AL31" s="10">
        <f t="shared" ref="AL31:AL49" si="61">IFERROR(AI31/AI$8*100,0)</f>
        <v>3.79746835443038</v>
      </c>
      <c r="AM31" s="10">
        <f t="shared" ref="AM31:AM49" si="62">IFERROR(AJ31/AJ$8*100,0)</f>
        <v>5.6818181818181817</v>
      </c>
      <c r="AN31" s="60">
        <f t="shared" si="11"/>
        <v>1.8843498273878017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1.8867924528301887</v>
      </c>
      <c r="AT31" s="60">
        <f t="shared" si="13"/>
        <v>1.8867924528301887</v>
      </c>
      <c r="AU31" s="1">
        <f>Служебный!O17</f>
        <v>4</v>
      </c>
      <c r="AV31" s="1">
        <f>Служебный!P17</f>
        <v>2</v>
      </c>
      <c r="AW31" s="10">
        <f t="shared" si="14"/>
        <v>-50</v>
      </c>
      <c r="AX31" s="10">
        <f t="shared" ref="AX31:AX49" si="65">IFERROR(AU31/AU$8*100,0)</f>
        <v>5.5555555555555554</v>
      </c>
      <c r="AY31" s="10">
        <f t="shared" ref="AY31:AY49" si="66">IFERROR(AV31/AV$8*100,0)</f>
        <v>2.9850746268656714</v>
      </c>
      <c r="AZ31" s="60">
        <f t="shared" si="15"/>
        <v>2.570480928689884</v>
      </c>
      <c r="BA31" s="1">
        <f>Служебный!Q17</f>
        <v>4</v>
      </c>
      <c r="BB31" s="1">
        <f>Служебный!R17</f>
        <v>5</v>
      </c>
      <c r="BC31" s="10">
        <f t="shared" si="16"/>
        <v>25</v>
      </c>
      <c r="BD31" s="10">
        <f t="shared" ref="BD31:BD49" si="67">IFERROR(BA31/BA$8*100,0)</f>
        <v>8</v>
      </c>
      <c r="BE31" s="10">
        <f t="shared" ref="BE31:BE49" si="68">IFERROR(BB31/BB$8*100,0)</f>
        <v>11.363636363636363</v>
      </c>
      <c r="BF31" s="60">
        <f t="shared" si="17"/>
        <v>3.3636363636363633</v>
      </c>
    </row>
    <row r="32" spans="1:58" ht="18.75" customHeight="1" x14ac:dyDescent="0.25">
      <c r="A32" s="103" t="s">
        <v>27</v>
      </c>
      <c r="B32" s="97"/>
      <c r="C32" s="97"/>
      <c r="D32" s="97"/>
      <c r="E32" s="1">
        <f>Служебный!A18</f>
        <v>6</v>
      </c>
      <c r="F32" s="1">
        <f>Служебный!B18</f>
        <v>6</v>
      </c>
      <c r="G32" s="10">
        <f t="shared" si="0"/>
        <v>0</v>
      </c>
      <c r="H32" s="10">
        <f t="shared" si="52"/>
        <v>1.0186757215619695</v>
      </c>
      <c r="I32" s="15">
        <f t="shared" si="52"/>
        <v>1.0221465076660987</v>
      </c>
      <c r="J32" s="65">
        <f t="shared" si="1"/>
        <v>3.4707861041292087E-3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0.52356020942408377</v>
      </c>
      <c r="O32" s="35">
        <f t="shared" si="54"/>
        <v>0.51546391752577314</v>
      </c>
      <c r="P32" s="65">
        <f t="shared" si="3"/>
        <v>8.0962918983106258E-3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1.3157894736842104</v>
      </c>
      <c r="U32" s="10">
        <f t="shared" si="56"/>
        <v>1.5151515151515151</v>
      </c>
      <c r="V32" s="60">
        <f t="shared" si="5"/>
        <v>0.19936204146730474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2</v>
      </c>
      <c r="AJ32" s="1">
        <f>Служебный!L18</f>
        <v>2</v>
      </c>
      <c r="AK32" s="10">
        <f t="shared" si="10"/>
        <v>0</v>
      </c>
      <c r="AL32" s="10">
        <f t="shared" si="61"/>
        <v>2.5316455696202533</v>
      </c>
      <c r="AM32" s="10">
        <f t="shared" si="62"/>
        <v>2.2727272727272729</v>
      </c>
      <c r="AN32" s="60">
        <f t="shared" si="11"/>
        <v>0.2589182968929804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1</v>
      </c>
      <c r="AV32" s="1">
        <f>Служебный!P18</f>
        <v>0</v>
      </c>
      <c r="AW32" s="10">
        <f t="shared" si="14"/>
        <v>-100</v>
      </c>
      <c r="AX32" s="10">
        <f t="shared" si="65"/>
        <v>1.3888888888888888</v>
      </c>
      <c r="AY32" s="10">
        <f t="shared" si="66"/>
        <v>0</v>
      </c>
      <c r="AZ32" s="60">
        <f t="shared" si="15"/>
        <v>1.3888888888888888</v>
      </c>
      <c r="BA32" s="1">
        <f>Служебный!Q18</f>
        <v>1</v>
      </c>
      <c r="BB32" s="1">
        <f>Служебный!R18</f>
        <v>2</v>
      </c>
      <c r="BC32" s="10">
        <f t="shared" si="16"/>
        <v>100</v>
      </c>
      <c r="BD32" s="10">
        <f t="shared" si="67"/>
        <v>2</v>
      </c>
      <c r="BE32" s="10">
        <f t="shared" si="68"/>
        <v>4.5454545454545459</v>
      </c>
      <c r="BF32" s="60">
        <f t="shared" si="17"/>
        <v>2.5454545454545459</v>
      </c>
    </row>
    <row r="33" spans="1:58" ht="18.75" customHeight="1" x14ac:dyDescent="0.25">
      <c r="A33" s="103" t="s">
        <v>28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103" t="s">
        <v>29</v>
      </c>
      <c r="B34" s="97"/>
      <c r="C34" s="97"/>
      <c r="D34" s="97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52"/>
        <v>0.3395585738539898</v>
      </c>
      <c r="I34" s="15">
        <f t="shared" si="52"/>
        <v>0.34071550255536626</v>
      </c>
      <c r="J34" s="65">
        <f t="shared" si="1"/>
        <v>1.1569287013764584E-3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1.5151515151515151</v>
      </c>
      <c r="V34" s="60">
        <f t="shared" si="5"/>
        <v>1.5151515151515151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1</v>
      </c>
      <c r="AW34" s="10">
        <f t="shared" si="14"/>
        <v>-50</v>
      </c>
      <c r="AX34" s="10">
        <f t="shared" si="65"/>
        <v>2.7777777777777777</v>
      </c>
      <c r="AY34" s="10">
        <f t="shared" si="66"/>
        <v>1.4925373134328357</v>
      </c>
      <c r="AZ34" s="60">
        <f t="shared" si="15"/>
        <v>1.285240464344942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103" t="s">
        <v>30</v>
      </c>
      <c r="B35" s="97"/>
      <c r="C35" s="97"/>
      <c r="D35" s="97"/>
      <c r="E35" s="1">
        <f>Служебный!A21</f>
        <v>140</v>
      </c>
      <c r="F35" s="1">
        <f>Служебный!B21</f>
        <v>153</v>
      </c>
      <c r="G35" s="10">
        <f t="shared" si="0"/>
        <v>9.2857142857142865</v>
      </c>
      <c r="H35" s="10">
        <f t="shared" si="52"/>
        <v>23.769100169779286</v>
      </c>
      <c r="I35" s="15">
        <f t="shared" si="52"/>
        <v>26.064735945485516</v>
      </c>
      <c r="J35" s="65">
        <f t="shared" si="1"/>
        <v>2.2956357757062307</v>
      </c>
      <c r="K35" s="56">
        <f>Служебный!C21</f>
        <v>54</v>
      </c>
      <c r="L35" s="1">
        <f>Служебный!D21</f>
        <v>45</v>
      </c>
      <c r="M35" s="10">
        <f t="shared" si="2"/>
        <v>-16.666666666666664</v>
      </c>
      <c r="N35" s="10">
        <f t="shared" si="53"/>
        <v>28.272251308900525</v>
      </c>
      <c r="O35" s="35">
        <f t="shared" si="54"/>
        <v>23.195876288659793</v>
      </c>
      <c r="P35" s="65">
        <f t="shared" si="3"/>
        <v>5.0763750202407323</v>
      </c>
      <c r="Q35" s="56">
        <f>Служебный!E21</f>
        <v>16</v>
      </c>
      <c r="R35" s="1">
        <f>Служебный!F21</f>
        <v>20</v>
      </c>
      <c r="S35" s="10">
        <f t="shared" si="4"/>
        <v>25</v>
      </c>
      <c r="T35" s="10">
        <f t="shared" si="55"/>
        <v>21.052631578947366</v>
      </c>
      <c r="U35" s="10">
        <f t="shared" si="56"/>
        <v>30.303030303030305</v>
      </c>
      <c r="V35" s="60">
        <f t="shared" si="5"/>
        <v>9.2503987240829382</v>
      </c>
      <c r="W35" s="1">
        <f>Служебный!G21</f>
        <v>6</v>
      </c>
      <c r="X35" s="1">
        <f>Служебный!H21</f>
        <v>3</v>
      </c>
      <c r="Y35" s="10">
        <f t="shared" si="6"/>
        <v>-50</v>
      </c>
      <c r="Z35" s="10">
        <f t="shared" si="57"/>
        <v>27.27272727272727</v>
      </c>
      <c r="AA35" s="10">
        <f t="shared" si="58"/>
        <v>21.428571428571427</v>
      </c>
      <c r="AB35" s="60">
        <f t="shared" si="7"/>
        <v>5.8441558441558428</v>
      </c>
      <c r="AC35" s="1">
        <f>Служебный!I21</f>
        <v>11</v>
      </c>
      <c r="AD35" s="1">
        <f>Служебный!J21</f>
        <v>27</v>
      </c>
      <c r="AE35" s="10">
        <f t="shared" si="8"/>
        <v>145.45454545454547</v>
      </c>
      <c r="AF35" s="10">
        <f t="shared" si="59"/>
        <v>22</v>
      </c>
      <c r="AG35" s="10">
        <f t="shared" si="60"/>
        <v>45.762711864406782</v>
      </c>
      <c r="AH35" s="60">
        <f t="shared" si="9"/>
        <v>23.762711864406782</v>
      </c>
      <c r="AI35" s="1">
        <f>Служебный!K21</f>
        <v>17</v>
      </c>
      <c r="AJ35" s="1">
        <f>Служебный!L21</f>
        <v>22</v>
      </c>
      <c r="AK35" s="10">
        <f t="shared" si="10"/>
        <v>29.411764705882355</v>
      </c>
      <c r="AL35" s="10">
        <f t="shared" si="61"/>
        <v>21.518987341772153</v>
      </c>
      <c r="AM35" s="10">
        <f t="shared" si="62"/>
        <v>25</v>
      </c>
      <c r="AN35" s="60">
        <f t="shared" si="11"/>
        <v>3.4810126582278471</v>
      </c>
      <c r="AO35" s="1">
        <f>Служебный!M21</f>
        <v>10</v>
      </c>
      <c r="AP35" s="1">
        <f>Служебный!N21</f>
        <v>14</v>
      </c>
      <c r="AQ35" s="10">
        <f t="shared" si="12"/>
        <v>40</v>
      </c>
      <c r="AR35" s="10">
        <f t="shared" si="63"/>
        <v>21.276595744680851</v>
      </c>
      <c r="AS35" s="10">
        <f t="shared" si="64"/>
        <v>26.415094339622641</v>
      </c>
      <c r="AT35" s="60">
        <f t="shared" si="13"/>
        <v>5.1384985949417903</v>
      </c>
      <c r="AU35" s="1">
        <f>Служебный!O21</f>
        <v>16</v>
      </c>
      <c r="AV35" s="1">
        <f>Служебный!P21</f>
        <v>17</v>
      </c>
      <c r="AW35" s="10">
        <f t="shared" si="14"/>
        <v>6.25</v>
      </c>
      <c r="AX35" s="10">
        <f t="shared" si="65"/>
        <v>22.222222222222221</v>
      </c>
      <c r="AY35" s="10">
        <f t="shared" si="66"/>
        <v>25.373134328358208</v>
      </c>
      <c r="AZ35" s="60">
        <f t="shared" si="15"/>
        <v>3.150912106135987</v>
      </c>
      <c r="BA35" s="1">
        <f>Служебный!Q21</f>
        <v>10</v>
      </c>
      <c r="BB35" s="1">
        <f>Служебный!R21</f>
        <v>5</v>
      </c>
      <c r="BC35" s="10">
        <f t="shared" si="16"/>
        <v>-50</v>
      </c>
      <c r="BD35" s="10">
        <f t="shared" si="67"/>
        <v>20</v>
      </c>
      <c r="BE35" s="10">
        <f t="shared" si="68"/>
        <v>11.363636363636363</v>
      </c>
      <c r="BF35" s="60">
        <f t="shared" si="17"/>
        <v>8.6363636363636367</v>
      </c>
    </row>
    <row r="36" spans="1:58" ht="18.75" customHeight="1" x14ac:dyDescent="0.25">
      <c r="A36" s="103" t="s">
        <v>31</v>
      </c>
      <c r="B36" s="97"/>
      <c r="C36" s="97"/>
      <c r="D36" s="97"/>
      <c r="E36" s="1">
        <f>Служебный!A22</f>
        <v>37</v>
      </c>
      <c r="F36" s="1">
        <f>Служебный!B22</f>
        <v>43</v>
      </c>
      <c r="G36" s="10">
        <f t="shared" si="0"/>
        <v>16.216216216216218</v>
      </c>
      <c r="H36" s="10">
        <f t="shared" si="52"/>
        <v>6.2818336162988109</v>
      </c>
      <c r="I36" s="15">
        <f t="shared" si="52"/>
        <v>7.3253833049403747</v>
      </c>
      <c r="J36" s="65">
        <f t="shared" si="1"/>
        <v>1.0435496886415638</v>
      </c>
      <c r="K36" s="56">
        <f>Служебный!C22</f>
        <v>18</v>
      </c>
      <c r="L36" s="1">
        <f>Служебный!D22</f>
        <v>32</v>
      </c>
      <c r="M36" s="10">
        <f t="shared" si="2"/>
        <v>77.777777777777786</v>
      </c>
      <c r="N36" s="10">
        <f t="shared" si="53"/>
        <v>9.4240837696335085</v>
      </c>
      <c r="O36" s="35">
        <f t="shared" si="54"/>
        <v>16.494845360824741</v>
      </c>
      <c r="P36" s="65">
        <f t="shared" si="3"/>
        <v>7.070761591191232</v>
      </c>
      <c r="Q36" s="56">
        <f>Служебный!E22</f>
        <v>6</v>
      </c>
      <c r="R36" s="1">
        <f>Служебный!F22</f>
        <v>3</v>
      </c>
      <c r="S36" s="10">
        <f t="shared" si="4"/>
        <v>-50</v>
      </c>
      <c r="T36" s="10">
        <f t="shared" si="55"/>
        <v>7.8947368421052628</v>
      </c>
      <c r="U36" s="10">
        <f t="shared" si="56"/>
        <v>4.5454545454545459</v>
      </c>
      <c r="V36" s="60">
        <f t="shared" si="5"/>
        <v>3.349282296650717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4.5454545454545459</v>
      </c>
      <c r="AA36" s="10">
        <f t="shared" si="58"/>
        <v>0</v>
      </c>
      <c r="AB36" s="60">
        <f t="shared" si="7"/>
        <v>4.5454545454545459</v>
      </c>
      <c r="AC36" s="1">
        <f>Служебный!I22</f>
        <v>3</v>
      </c>
      <c r="AD36" s="1">
        <f>Служебный!J22</f>
        <v>1</v>
      </c>
      <c r="AE36" s="10">
        <f t="shared" si="8"/>
        <v>-66.666666666666657</v>
      </c>
      <c r="AF36" s="10">
        <f t="shared" si="59"/>
        <v>6</v>
      </c>
      <c r="AG36" s="10">
        <f t="shared" si="60"/>
        <v>1.6949152542372881</v>
      </c>
      <c r="AH36" s="60">
        <f t="shared" si="9"/>
        <v>4.3050847457627119</v>
      </c>
      <c r="AI36" s="1">
        <f>Служебный!K22</f>
        <v>3</v>
      </c>
      <c r="AJ36" s="1">
        <f>Служебный!L22</f>
        <v>3</v>
      </c>
      <c r="AK36" s="10">
        <f t="shared" si="10"/>
        <v>0</v>
      </c>
      <c r="AL36" s="10">
        <f t="shared" si="61"/>
        <v>3.79746835443038</v>
      </c>
      <c r="AM36" s="10">
        <f t="shared" si="62"/>
        <v>3.4090909090909087</v>
      </c>
      <c r="AN36" s="60">
        <f t="shared" si="11"/>
        <v>0.38837744533947127</v>
      </c>
      <c r="AO36" s="1">
        <f>Служебный!M22</f>
        <v>3</v>
      </c>
      <c r="AP36" s="1">
        <f>Служебный!N22</f>
        <v>0</v>
      </c>
      <c r="AQ36" s="10">
        <f t="shared" si="12"/>
        <v>-100</v>
      </c>
      <c r="AR36" s="10">
        <f t="shared" si="63"/>
        <v>6.3829787234042552</v>
      </c>
      <c r="AS36" s="10">
        <f t="shared" si="64"/>
        <v>0</v>
      </c>
      <c r="AT36" s="60">
        <f t="shared" si="13"/>
        <v>6.3829787234042552</v>
      </c>
      <c r="AU36" s="1">
        <f>Служебный!O22</f>
        <v>1</v>
      </c>
      <c r="AV36" s="1">
        <f>Служебный!P22</f>
        <v>1</v>
      </c>
      <c r="AW36" s="10">
        <f t="shared" si="14"/>
        <v>0</v>
      </c>
      <c r="AX36" s="10">
        <f t="shared" si="65"/>
        <v>1.3888888888888888</v>
      </c>
      <c r="AY36" s="10">
        <f t="shared" si="66"/>
        <v>1.4925373134328357</v>
      </c>
      <c r="AZ36" s="60">
        <f t="shared" si="15"/>
        <v>0.10364842454394685</v>
      </c>
      <c r="BA36" s="1">
        <f>Служебный!Q22</f>
        <v>2</v>
      </c>
      <c r="BB36" s="1">
        <f>Служебный!R22</f>
        <v>2</v>
      </c>
      <c r="BC36" s="10">
        <f t="shared" si="16"/>
        <v>0</v>
      </c>
      <c r="BD36" s="10">
        <f t="shared" si="67"/>
        <v>4</v>
      </c>
      <c r="BE36" s="10">
        <f t="shared" si="68"/>
        <v>4.5454545454545459</v>
      </c>
      <c r="BF36" s="60">
        <f t="shared" si="17"/>
        <v>0.54545454545454586</v>
      </c>
    </row>
    <row r="37" spans="1:58" ht="18.75" customHeight="1" x14ac:dyDescent="0.25">
      <c r="A37" s="103" t="s">
        <v>32</v>
      </c>
      <c r="B37" s="97"/>
      <c r="C37" s="97"/>
      <c r="D37" s="97"/>
      <c r="E37" s="1">
        <f>Служебный!A23</f>
        <v>11</v>
      </c>
      <c r="F37" s="1">
        <f>Служебный!B23</f>
        <v>9</v>
      </c>
      <c r="G37" s="10">
        <f t="shared" si="0"/>
        <v>-18.181818181818183</v>
      </c>
      <c r="H37" s="10">
        <f t="shared" si="52"/>
        <v>1.8675721561969438</v>
      </c>
      <c r="I37" s="15">
        <f t="shared" si="52"/>
        <v>1.5332197614991483</v>
      </c>
      <c r="J37" s="65">
        <f t="shared" si="1"/>
        <v>0.33435239469779554</v>
      </c>
      <c r="K37" s="56">
        <f>Служебный!C23</f>
        <v>2</v>
      </c>
      <c r="L37" s="1">
        <f>Служебный!D23</f>
        <v>6</v>
      </c>
      <c r="M37" s="10">
        <f t="shared" si="2"/>
        <v>200</v>
      </c>
      <c r="N37" s="10">
        <f t="shared" si="53"/>
        <v>1.0471204188481675</v>
      </c>
      <c r="O37" s="35">
        <f t="shared" si="54"/>
        <v>3.0927835051546393</v>
      </c>
      <c r="P37" s="65">
        <f t="shared" si="3"/>
        <v>2.0456630863064715</v>
      </c>
      <c r="Q37" s="56">
        <f>Служебный!E23</f>
        <v>2</v>
      </c>
      <c r="R37" s="1">
        <f>Служебный!F23</f>
        <v>0</v>
      </c>
      <c r="S37" s="10">
        <f t="shared" si="4"/>
        <v>-100</v>
      </c>
      <c r="T37" s="10">
        <f t="shared" si="55"/>
        <v>2.6315789473684208</v>
      </c>
      <c r="U37" s="10">
        <f t="shared" si="56"/>
        <v>0</v>
      </c>
      <c r="V37" s="60">
        <f t="shared" si="5"/>
        <v>2.6315789473684208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4.5454545454545459</v>
      </c>
      <c r="AA37" s="10">
        <f t="shared" si="58"/>
        <v>0</v>
      </c>
      <c r="AB37" s="60">
        <f t="shared" si="7"/>
        <v>4.5454545454545459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1.1363636363636365</v>
      </c>
      <c r="AN37" s="60">
        <f t="shared" si="11"/>
        <v>1.1363636363636365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2.1276595744680851</v>
      </c>
      <c r="AS37" s="10">
        <f t="shared" si="64"/>
        <v>1.8867924528301887</v>
      </c>
      <c r="AT37" s="60">
        <f t="shared" si="13"/>
        <v>0.24086712163789636</v>
      </c>
      <c r="AU37" s="1">
        <f>Служебный!O23</f>
        <v>5</v>
      </c>
      <c r="AV37" s="1">
        <f>Служебный!P23</f>
        <v>1</v>
      </c>
      <c r="AW37" s="10">
        <f t="shared" si="14"/>
        <v>-80</v>
      </c>
      <c r="AX37" s="10">
        <f t="shared" si="65"/>
        <v>6.9444444444444446</v>
      </c>
      <c r="AY37" s="10">
        <f t="shared" si="66"/>
        <v>1.4925373134328357</v>
      </c>
      <c r="AZ37" s="60">
        <f t="shared" si="15"/>
        <v>5.451907131011609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103" t="s">
        <v>33</v>
      </c>
      <c r="B38" s="97"/>
      <c r="C38" s="97"/>
      <c r="D38" s="97"/>
      <c r="E38" s="1">
        <f>Служебный!A24</f>
        <v>7</v>
      </c>
      <c r="F38" s="1">
        <f>Служебный!B24</f>
        <v>6</v>
      </c>
      <c r="G38" s="10">
        <f t="shared" si="0"/>
        <v>-14.285714285714285</v>
      </c>
      <c r="H38" s="10">
        <f t="shared" si="52"/>
        <v>1.1884550084889642</v>
      </c>
      <c r="I38" s="15">
        <f t="shared" si="52"/>
        <v>1.0221465076660987</v>
      </c>
      <c r="J38" s="65">
        <f t="shared" si="1"/>
        <v>0.16630850082286552</v>
      </c>
      <c r="K38" s="56">
        <f>Служебный!C24</f>
        <v>2</v>
      </c>
      <c r="L38" s="1">
        <f>Служебный!D24</f>
        <v>1</v>
      </c>
      <c r="M38" s="10">
        <f t="shared" si="2"/>
        <v>-50</v>
      </c>
      <c r="N38" s="10">
        <f t="shared" si="53"/>
        <v>1.0471204188481675</v>
      </c>
      <c r="O38" s="35">
        <f t="shared" si="54"/>
        <v>0.51546391752577314</v>
      </c>
      <c r="P38" s="65">
        <f t="shared" si="3"/>
        <v>0.53165650132239439</v>
      </c>
      <c r="Q38" s="56">
        <f>Служебный!E24</f>
        <v>2</v>
      </c>
      <c r="R38" s="1">
        <f>Служебный!F24</f>
        <v>0</v>
      </c>
      <c r="S38" s="10">
        <f t="shared" si="4"/>
        <v>-100</v>
      </c>
      <c r="T38" s="10">
        <f t="shared" si="55"/>
        <v>2.6315789473684208</v>
      </c>
      <c r="U38" s="10">
        <f t="shared" si="56"/>
        <v>0</v>
      </c>
      <c r="V38" s="60">
        <f t="shared" si="5"/>
        <v>2.6315789473684208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1</v>
      </c>
      <c r="AE38" s="10">
        <f t="shared" si="8"/>
        <v>0</v>
      </c>
      <c r="AF38" s="10">
        <f t="shared" si="59"/>
        <v>0</v>
      </c>
      <c r="AG38" s="10">
        <f t="shared" si="60"/>
        <v>1.6949152542372881</v>
      </c>
      <c r="AH38" s="60">
        <f t="shared" si="9"/>
        <v>1.6949152542372881</v>
      </c>
      <c r="AI38" s="1">
        <f>Служебный!K24</f>
        <v>2</v>
      </c>
      <c r="AJ38" s="1">
        <f>Служебный!L24</f>
        <v>1</v>
      </c>
      <c r="AK38" s="10">
        <f t="shared" si="10"/>
        <v>-50</v>
      </c>
      <c r="AL38" s="10">
        <f t="shared" si="61"/>
        <v>2.5316455696202533</v>
      </c>
      <c r="AM38" s="10">
        <f t="shared" si="62"/>
        <v>1.1363636363636365</v>
      </c>
      <c r="AN38" s="60">
        <f t="shared" si="11"/>
        <v>1.3952819332566169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1.8867924528301887</v>
      </c>
      <c r="AT38" s="60">
        <f t="shared" si="13"/>
        <v>1.8867924528301887</v>
      </c>
      <c r="AU38" s="1">
        <f>Служебный!O24</f>
        <v>1</v>
      </c>
      <c r="AV38" s="1">
        <f>Служебный!P24</f>
        <v>2</v>
      </c>
      <c r="AW38" s="10">
        <f t="shared" si="14"/>
        <v>100</v>
      </c>
      <c r="AX38" s="10">
        <f t="shared" si="65"/>
        <v>1.3888888888888888</v>
      </c>
      <c r="AY38" s="10">
        <f t="shared" si="66"/>
        <v>2.9850746268656714</v>
      </c>
      <c r="AZ38" s="60">
        <f t="shared" si="15"/>
        <v>1.5961857379767825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103" t="s">
        <v>34</v>
      </c>
      <c r="B39" s="97"/>
      <c r="C39" s="97"/>
      <c r="D39" s="97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52"/>
        <v>0</v>
      </c>
      <c r="I39" s="15">
        <f t="shared" si="52"/>
        <v>0.17035775127768313</v>
      </c>
      <c r="J39" s="65">
        <f t="shared" si="1"/>
        <v>0.17035775127768313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1.1363636363636365</v>
      </c>
      <c r="AN39" s="60">
        <f t="shared" si="11"/>
        <v>1.1363636363636365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103" t="s">
        <v>47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103" t="s">
        <v>35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103" t="s">
        <v>36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103" t="s">
        <v>37</v>
      </c>
      <c r="B43" s="97"/>
      <c r="C43" s="97"/>
      <c r="D43" s="97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52"/>
        <v>0.1697792869269949</v>
      </c>
      <c r="I43" s="15">
        <f t="shared" si="52"/>
        <v>0</v>
      </c>
      <c r="J43" s="65">
        <f t="shared" si="1"/>
        <v>0.1697792869269949</v>
      </c>
      <c r="K43" s="56">
        <f>Служебный!C29</f>
        <v>1</v>
      </c>
      <c r="L43" s="1">
        <f>Служебный!D29</f>
        <v>0</v>
      </c>
      <c r="M43" s="10">
        <f t="shared" si="2"/>
        <v>-100</v>
      </c>
      <c r="N43" s="10">
        <f t="shared" si="53"/>
        <v>0.52356020942408377</v>
      </c>
      <c r="O43" s="35">
        <f t="shared" si="54"/>
        <v>0</v>
      </c>
      <c r="P43" s="65">
        <f t="shared" si="3"/>
        <v>0.52356020942408377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4" t="s">
        <v>38</v>
      </c>
      <c r="B44" s="105"/>
      <c r="C44" s="105"/>
      <c r="D44" s="105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0.17035775127768313</v>
      </c>
      <c r="J44" s="65">
        <f t="shared" si="1"/>
        <v>0.17035775127768313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2.2727272727272729</v>
      </c>
      <c r="BF44" s="60">
        <f t="shared" si="17"/>
        <v>2.2727272727272729</v>
      </c>
    </row>
    <row r="45" spans="1:58" ht="18.75" customHeight="1" x14ac:dyDescent="0.25">
      <c r="A45" s="103" t="s">
        <v>39</v>
      </c>
      <c r="B45" s="97"/>
      <c r="C45" s="97"/>
      <c r="D45" s="97"/>
      <c r="E45" s="1">
        <f>Служебный!A31</f>
        <v>7</v>
      </c>
      <c r="F45" s="1">
        <f>Служебный!B31</f>
        <v>10</v>
      </c>
      <c r="G45" s="10">
        <f t="shared" si="0"/>
        <v>42.857142857142854</v>
      </c>
      <c r="H45" s="10">
        <f t="shared" si="52"/>
        <v>1.1884550084889642</v>
      </c>
      <c r="I45" s="15">
        <f t="shared" si="52"/>
        <v>1.7035775127768313</v>
      </c>
      <c r="J45" s="65">
        <f t="shared" si="1"/>
        <v>0.5151225042878671</v>
      </c>
      <c r="K45" s="56">
        <f>Служебный!C31</f>
        <v>5</v>
      </c>
      <c r="L45" s="1">
        <f>Служебный!D31</f>
        <v>8</v>
      </c>
      <c r="M45" s="10">
        <f t="shared" si="2"/>
        <v>60</v>
      </c>
      <c r="N45" s="10">
        <f t="shared" si="53"/>
        <v>2.6178010471204187</v>
      </c>
      <c r="O45" s="35">
        <f t="shared" si="54"/>
        <v>4.1237113402061851</v>
      </c>
      <c r="P45" s="65">
        <f t="shared" si="3"/>
        <v>1.5059102930857664</v>
      </c>
      <c r="Q45" s="56">
        <f>Служебный!E31</f>
        <v>1</v>
      </c>
      <c r="R45" s="1">
        <f>Служебный!F31</f>
        <v>0</v>
      </c>
      <c r="S45" s="10">
        <f t="shared" si="4"/>
        <v>-100</v>
      </c>
      <c r="T45" s="10">
        <f t="shared" si="55"/>
        <v>1.3157894736842104</v>
      </c>
      <c r="U45" s="10">
        <f t="shared" si="56"/>
        <v>0</v>
      </c>
      <c r="V45" s="60">
        <f t="shared" si="5"/>
        <v>1.3157894736842104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1</v>
      </c>
      <c r="AK45" s="10">
        <f t="shared" si="10"/>
        <v>0</v>
      </c>
      <c r="AL45" s="10">
        <f t="shared" si="61"/>
        <v>0</v>
      </c>
      <c r="AM45" s="10">
        <f t="shared" si="62"/>
        <v>1.1363636363636365</v>
      </c>
      <c r="AN45" s="60">
        <f t="shared" si="11"/>
        <v>1.1363636363636365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2.1276595744680851</v>
      </c>
      <c r="AS45" s="10">
        <f t="shared" si="64"/>
        <v>0</v>
      </c>
      <c r="AT45" s="60">
        <f t="shared" si="13"/>
        <v>2.1276595744680851</v>
      </c>
      <c r="AU45" s="1">
        <f>Служебный!O31</f>
        <v>0</v>
      </c>
      <c r="AV45" s="1">
        <f>Служебный!P31</f>
        <v>1</v>
      </c>
      <c r="AW45" s="10">
        <f t="shared" si="14"/>
        <v>0</v>
      </c>
      <c r="AX45" s="10">
        <f t="shared" si="65"/>
        <v>0</v>
      </c>
      <c r="AY45" s="10">
        <f t="shared" si="66"/>
        <v>1.4925373134328357</v>
      </c>
      <c r="AZ45" s="60">
        <f t="shared" si="15"/>
        <v>1.4925373134328357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6" t="s">
        <v>16</v>
      </c>
      <c r="B46" s="107"/>
      <c r="C46" s="97" t="s">
        <v>40</v>
      </c>
      <c r="D46" s="97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52"/>
        <v>0.50933786078098475</v>
      </c>
      <c r="I46" s="15">
        <f t="shared" si="52"/>
        <v>0.17035775127768313</v>
      </c>
      <c r="J46" s="65">
        <f t="shared" si="1"/>
        <v>0.3389801095033016</v>
      </c>
      <c r="K46" s="56">
        <f>Служебный!C32</f>
        <v>3</v>
      </c>
      <c r="L46" s="1">
        <f>Служебный!D32</f>
        <v>1</v>
      </c>
      <c r="M46" s="10">
        <f t="shared" si="2"/>
        <v>-66.666666666666657</v>
      </c>
      <c r="N46" s="10">
        <f t="shared" si="53"/>
        <v>1.5706806282722512</v>
      </c>
      <c r="O46" s="35">
        <f t="shared" si="54"/>
        <v>0.51546391752577314</v>
      </c>
      <c r="P46" s="65">
        <f t="shared" si="3"/>
        <v>1.055216710746478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6"/>
      <c r="B47" s="107"/>
      <c r="C47" s="97" t="s">
        <v>41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6"/>
      <c r="B48" s="107"/>
      <c r="C48" s="97" t="s">
        <v>42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9" t="s">
        <v>48</v>
      </c>
      <c r="B49" s="90"/>
      <c r="C49" s="90"/>
      <c r="D49" s="90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34"/>
      <c r="F50" s="135"/>
      <c r="G50" s="135"/>
      <c r="H50" s="135"/>
      <c r="I50" s="135"/>
      <c r="J50" s="136"/>
      <c r="K50" s="134"/>
      <c r="L50" s="135"/>
      <c r="M50" s="135"/>
      <c r="N50" s="135"/>
      <c r="O50" s="135"/>
      <c r="P50" s="136"/>
      <c r="Q50" s="134"/>
      <c r="R50" s="135"/>
      <c r="S50" s="135"/>
      <c r="T50" s="135"/>
      <c r="U50" s="135"/>
      <c r="V50" s="136"/>
      <c r="W50" s="134"/>
      <c r="X50" s="135"/>
      <c r="Y50" s="135"/>
      <c r="Z50" s="135"/>
      <c r="AA50" s="135"/>
      <c r="AB50" s="136"/>
      <c r="AC50" s="134"/>
      <c r="AD50" s="135"/>
      <c r="AE50" s="135"/>
      <c r="AF50" s="135"/>
      <c r="AG50" s="135"/>
      <c r="AH50" s="136"/>
      <c r="AI50" s="134"/>
      <c r="AJ50" s="135"/>
      <c r="AK50" s="135"/>
      <c r="AL50" s="135"/>
      <c r="AM50" s="135"/>
      <c r="AN50" s="136"/>
      <c r="AO50" s="134"/>
      <c r="AP50" s="135"/>
      <c r="AQ50" s="135"/>
      <c r="AR50" s="135"/>
      <c r="AS50" s="135"/>
      <c r="AT50" s="136"/>
      <c r="AU50" s="134"/>
      <c r="AV50" s="135"/>
      <c r="AW50" s="135"/>
      <c r="AX50" s="135"/>
      <c r="AY50" s="135"/>
      <c r="AZ50" s="136"/>
      <c r="BA50" s="134"/>
      <c r="BB50" s="135"/>
      <c r="BC50" s="135"/>
      <c r="BD50" s="135"/>
      <c r="BE50" s="135"/>
      <c r="BF50" s="137"/>
    </row>
    <row r="51" spans="1:58" ht="18.75" customHeight="1" x14ac:dyDescent="0.25">
      <c r="A51" s="93" t="s">
        <v>55</v>
      </c>
      <c r="B51" s="94"/>
      <c r="C51" s="94" t="s">
        <v>50</v>
      </c>
      <c r="D51" s="94"/>
      <c r="E51" s="79">
        <f>Служебный!A36</f>
        <v>451</v>
      </c>
      <c r="F51" s="79">
        <f>Служебный!B36</f>
        <v>407</v>
      </c>
      <c r="G51" s="23">
        <f>IFERROR(((F51-E51)/E51*100),0)</f>
        <v>-9.7560975609756095</v>
      </c>
      <c r="H51" s="23">
        <f>IFERROR(E51/(E51+E56)*100,0)</f>
        <v>79.964539007092199</v>
      </c>
      <c r="I51" s="24">
        <f>IFERROR(F51/(F51+F56)*100,0)</f>
        <v>79.337231968810912</v>
      </c>
      <c r="J51" s="78">
        <f t="shared" si="1"/>
        <v>0.62730703828128753</v>
      </c>
      <c r="K51" s="82">
        <f>Служебный!C36</f>
        <v>126</v>
      </c>
      <c r="L51" s="79">
        <f>Служебный!D36</f>
        <v>124</v>
      </c>
      <c r="M51" s="23">
        <f>IFERROR(((L51-K51)/K51*100),0)</f>
        <v>-1.5873015873015872</v>
      </c>
      <c r="N51" s="23">
        <f>IFERROR(K51/(K51+K56)*100,0)</f>
        <v>73.255813953488371</v>
      </c>
      <c r="O51" s="24">
        <f>IFERROR(L51/(L51+L56)*100,0)</f>
        <v>78.48101265822784</v>
      </c>
      <c r="P51" s="78">
        <f t="shared" ref="P51:P54" si="69">ABS(O51-N51)</f>
        <v>5.2251987047394692</v>
      </c>
      <c r="Q51" s="82">
        <f>Служебный!E36</f>
        <v>47</v>
      </c>
      <c r="R51" s="79">
        <f>Служебный!F36</f>
        <v>42</v>
      </c>
      <c r="S51" s="23">
        <f>IFERROR(((R51-Q51)/Q51*100),0)</f>
        <v>-10.638297872340425</v>
      </c>
      <c r="T51" s="23">
        <f>IFERROR(Q51/(Q51+Q56)*100,0)</f>
        <v>67.142857142857139</v>
      </c>
      <c r="U51" s="24">
        <f>IFERROR(R51/(R51+R56)*100,0)</f>
        <v>63.636363636363633</v>
      </c>
      <c r="V51" s="78">
        <f t="shared" ref="V51:V54" si="70">ABS(U51-T51)</f>
        <v>3.5064935064935057</v>
      </c>
      <c r="W51" s="82">
        <f>Служебный!G36</f>
        <v>12</v>
      </c>
      <c r="X51" s="79">
        <f>Служебный!H36</f>
        <v>11</v>
      </c>
      <c r="Y51" s="23">
        <f>IFERROR(((X51-W51)/W51*100),0)</f>
        <v>-8.3333333333333321</v>
      </c>
      <c r="Z51" s="23">
        <f>IFERROR(W51/(W51+W56)*100,0)</f>
        <v>80</v>
      </c>
      <c r="AA51" s="24">
        <f>IFERROR(X51/(X51+X56)*100,0)</f>
        <v>91.666666666666657</v>
      </c>
      <c r="AB51" s="78">
        <f t="shared" ref="AB51:AB54" si="71">ABS(AA51-Z51)</f>
        <v>11.666666666666657</v>
      </c>
      <c r="AC51" s="82">
        <f>Служебный!I36</f>
        <v>53</v>
      </c>
      <c r="AD51" s="79">
        <f>Служебный!J36</f>
        <v>45</v>
      </c>
      <c r="AE51" s="23">
        <f>IFERROR(((AD51-AC51)/AC51*100),0)</f>
        <v>-15.09433962264151</v>
      </c>
      <c r="AF51" s="23">
        <f>IFERROR(AC51/(AC51+AC56)*100,0)</f>
        <v>94.642857142857139</v>
      </c>
      <c r="AG51" s="24">
        <f>IFERROR(AD51/(AD51+AD56)*100,0)</f>
        <v>83.333333333333343</v>
      </c>
      <c r="AH51" s="78">
        <f t="shared" ref="AH51:AH54" si="72">ABS(AG51-AF51)</f>
        <v>11.309523809523796</v>
      </c>
      <c r="AI51" s="82">
        <f>Служебный!K36</f>
        <v>71</v>
      </c>
      <c r="AJ51" s="79">
        <f>Служебный!L36</f>
        <v>58</v>
      </c>
      <c r="AK51" s="23">
        <f>IFERROR(((AJ51-AI51)/AI51*100),0)</f>
        <v>-18.30985915492958</v>
      </c>
      <c r="AL51" s="23">
        <f>IFERROR(AI51/(AI51+AI56)*100,0)</f>
        <v>86.58536585365853</v>
      </c>
      <c r="AM51" s="24">
        <f>IFERROR(AJ51/(AJ51+AJ56)*100,0)</f>
        <v>82.857142857142861</v>
      </c>
      <c r="AN51" s="78">
        <f t="shared" ref="AN51:AN54" si="73">ABS(AM51-AL51)</f>
        <v>3.7282229965156688</v>
      </c>
      <c r="AO51" s="82">
        <f>Служебный!M36</f>
        <v>39</v>
      </c>
      <c r="AP51" s="79">
        <f>Служебный!N36</f>
        <v>43</v>
      </c>
      <c r="AQ51" s="23">
        <f>IFERROR(((AP51-AO51)/AO51*100),0)</f>
        <v>10.256410256410255</v>
      </c>
      <c r="AR51" s="23">
        <f>IFERROR(AO51/(AO51+AO56)*100,0)</f>
        <v>90.697674418604649</v>
      </c>
      <c r="AS51" s="24">
        <f>IFERROR(AP51/(AP51+AP56)*100,0)</f>
        <v>91.489361702127653</v>
      </c>
      <c r="AT51" s="78">
        <f t="shared" ref="AT51:AT54" si="74">ABS(AS51-AR51)</f>
        <v>0.79168728352300377</v>
      </c>
      <c r="AU51" s="82">
        <f>Служебный!O36</f>
        <v>61</v>
      </c>
      <c r="AV51" s="79">
        <f>Служебный!P36</f>
        <v>47</v>
      </c>
      <c r="AW51" s="23">
        <f>IFERROR(((AV51-AU51)/AU51*100),0)</f>
        <v>-22.950819672131146</v>
      </c>
      <c r="AX51" s="23">
        <f>IFERROR(AU51/(AU51+AU56)*100,0)</f>
        <v>85.91549295774648</v>
      </c>
      <c r="AY51" s="24">
        <f>IFERROR(AV51/(AV51+AV56)*100,0)</f>
        <v>75.806451612903231</v>
      </c>
      <c r="AZ51" s="78">
        <f t="shared" ref="AZ51:AZ54" si="75">ABS(AY51-AX51)</f>
        <v>10.109041344843249</v>
      </c>
      <c r="BA51" s="82">
        <f>Служебный!Q36</f>
        <v>40</v>
      </c>
      <c r="BB51" s="79">
        <f>Служебный!R36</f>
        <v>36</v>
      </c>
      <c r="BC51" s="23">
        <f>IFERROR(((BB51-BA51)/BA51*100),0)</f>
        <v>-10</v>
      </c>
      <c r="BD51" s="23">
        <f>IFERROR(BA51/(BA51+BA56)*100,0)</f>
        <v>78.431372549019613</v>
      </c>
      <c r="BE51" s="24">
        <f>IFERROR(BB51/(BB51+BB56)*100,0)</f>
        <v>83.720930232558146</v>
      </c>
      <c r="BF51" s="78">
        <f t="shared" ref="BF51:BF54" si="76">ABS(BE51-BD51)</f>
        <v>5.2895576835385327</v>
      </c>
    </row>
    <row r="52" spans="1:58" ht="18.75" customHeight="1" x14ac:dyDescent="0.25">
      <c r="A52" s="95"/>
      <c r="B52" s="91"/>
      <c r="C52" s="91" t="s">
        <v>51</v>
      </c>
      <c r="D52" s="50" t="s">
        <v>4</v>
      </c>
      <c r="E52" s="80">
        <f>Служебный!A37</f>
        <v>9</v>
      </c>
      <c r="F52" s="80">
        <f>Служебный!B37</f>
        <v>11</v>
      </c>
      <c r="G52" s="17">
        <f t="shared" ref="G52:G54" si="77">IFERROR(((F52-E52)/E52*100),0)</f>
        <v>22.222222222222221</v>
      </c>
      <c r="H52" s="19">
        <f t="shared" ref="H52:I54" si="78">IFERROR(E52/(E52+E57)*100,0)</f>
        <v>60</v>
      </c>
      <c r="I52" s="21">
        <f t="shared" si="78"/>
        <v>68.75</v>
      </c>
      <c r="J52" s="76">
        <f t="shared" si="1"/>
        <v>8.75</v>
      </c>
      <c r="K52" s="83">
        <f>Служебный!C37</f>
        <v>3</v>
      </c>
      <c r="L52" s="80">
        <f>Служебный!D37</f>
        <v>2</v>
      </c>
      <c r="M52" s="17">
        <f t="shared" ref="M52:M54" si="79">IFERROR(((L52-K52)/K52*100),0)</f>
        <v>-33.333333333333329</v>
      </c>
      <c r="N52" s="19">
        <f t="shared" ref="N52:N54" si="80">IFERROR(K52/(K52+K57)*100,0)</f>
        <v>42.857142857142854</v>
      </c>
      <c r="O52" s="21">
        <f t="shared" ref="O52:O54" si="81">IFERROR(L52/(L52+L57)*100,0)</f>
        <v>66.666666666666657</v>
      </c>
      <c r="P52" s="76">
        <f t="shared" si="69"/>
        <v>23.809523809523803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100</v>
      </c>
      <c r="U52" s="21">
        <f t="shared" ref="U52:U54" si="84">IFERROR(R52/(R52+R57)*100,0)</f>
        <v>40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0</v>
      </c>
      <c r="AD52" s="80">
        <f>Служебный!J37</f>
        <v>2</v>
      </c>
      <c r="AE52" s="17">
        <f t="shared" ref="AE52:AE54" si="88">IFERROR(((AD52-AC52)/AC52*100),0)</f>
        <v>0</v>
      </c>
      <c r="AF52" s="19">
        <f t="shared" ref="AF52:AF54" si="89">IFERROR(AC52/(AC52+AC57)*100,0)</f>
        <v>0</v>
      </c>
      <c r="AG52" s="21">
        <f t="shared" ref="AG52:AG54" si="90">IFERROR(AD52/(AD52+AD57)*100,0)</f>
        <v>100</v>
      </c>
      <c r="AH52" s="76">
        <f t="shared" si="72"/>
        <v>100</v>
      </c>
      <c r="AI52" s="83">
        <f>Служебный!K37</f>
        <v>1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100</v>
      </c>
      <c r="AM52" s="21">
        <f t="shared" ref="AM52:AM54" si="93">IFERROR(AJ52/(AJ52+AJ57)*100,0)</f>
        <v>100</v>
      </c>
      <c r="AN52" s="76">
        <f t="shared" si="73"/>
        <v>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50</v>
      </c>
      <c r="AS52" s="21">
        <f t="shared" ref="AS52:AS54" si="96">IFERROR(AP52/(AP52+AP57)*100,0)</f>
        <v>0</v>
      </c>
      <c r="AT52" s="76">
        <f t="shared" si="74"/>
        <v>50</v>
      </c>
      <c r="AU52" s="83">
        <f>Служебный!O37</f>
        <v>1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100</v>
      </c>
      <c r="AY52" s="21">
        <f t="shared" ref="AY52:AY54" si="99">IFERROR(AV52/(AV52+AV57)*100,0)</f>
        <v>50</v>
      </c>
      <c r="AZ52" s="76">
        <f t="shared" si="75"/>
        <v>50</v>
      </c>
      <c r="BA52" s="83">
        <f>Служебный!Q37</f>
        <v>1</v>
      </c>
      <c r="BB52" s="80">
        <f>Служебный!R37</f>
        <v>3</v>
      </c>
      <c r="BC52" s="17">
        <f t="shared" ref="BC52:BC54" si="100">IFERROR(((BB52-BA52)/BA52*100),0)</f>
        <v>200</v>
      </c>
      <c r="BD52" s="19">
        <f t="shared" ref="BD52:BD54" si="101">IFERROR(BA52/(BA52+BA57)*100,0)</f>
        <v>50</v>
      </c>
      <c r="BE52" s="21">
        <f t="shared" ref="BE52:BE54" si="102">IFERROR(BB52/(BB52+BB57)*100,0)</f>
        <v>100</v>
      </c>
      <c r="BF52" s="76">
        <f t="shared" si="76"/>
        <v>50</v>
      </c>
    </row>
    <row r="53" spans="1:58" ht="18.75" customHeight="1" x14ac:dyDescent="0.25">
      <c r="A53" s="95"/>
      <c r="B53" s="91"/>
      <c r="C53" s="91"/>
      <c r="D53" s="50" t="s">
        <v>5</v>
      </c>
      <c r="E53" s="80">
        <f>Служебный!A38</f>
        <v>54</v>
      </c>
      <c r="F53" s="80">
        <f>Служебный!B38</f>
        <v>70</v>
      </c>
      <c r="G53" s="17">
        <f t="shared" si="77"/>
        <v>29.629629629629626</v>
      </c>
      <c r="H53" s="20">
        <f t="shared" si="78"/>
        <v>71.05263157894737</v>
      </c>
      <c r="I53" s="21">
        <f t="shared" si="78"/>
        <v>72.916666666666657</v>
      </c>
      <c r="J53" s="76">
        <f t="shared" si="1"/>
        <v>1.8640350877192873</v>
      </c>
      <c r="K53" s="83">
        <f>Служебный!C38</f>
        <v>16</v>
      </c>
      <c r="L53" s="80">
        <f>Служебный!D38</f>
        <v>21</v>
      </c>
      <c r="M53" s="17">
        <f t="shared" si="79"/>
        <v>31.25</v>
      </c>
      <c r="N53" s="17">
        <f t="shared" si="80"/>
        <v>69.565217391304344</v>
      </c>
      <c r="O53" s="21">
        <f t="shared" si="81"/>
        <v>61.764705882352942</v>
      </c>
      <c r="P53" s="76">
        <f t="shared" si="69"/>
        <v>7.8005115089514021</v>
      </c>
      <c r="Q53" s="83">
        <f>Служебный!E38</f>
        <v>8</v>
      </c>
      <c r="R53" s="80">
        <f>Служебный!F38</f>
        <v>6</v>
      </c>
      <c r="S53" s="17">
        <f t="shared" si="82"/>
        <v>-25</v>
      </c>
      <c r="T53" s="17">
        <f t="shared" si="83"/>
        <v>66.666666666666657</v>
      </c>
      <c r="U53" s="21">
        <f t="shared" si="84"/>
        <v>75</v>
      </c>
      <c r="V53" s="76">
        <f t="shared" si="70"/>
        <v>8.3333333333333428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9</v>
      </c>
      <c r="AD53" s="80">
        <f>Служебный!J38</f>
        <v>13</v>
      </c>
      <c r="AE53" s="17">
        <f t="shared" si="88"/>
        <v>44.444444444444443</v>
      </c>
      <c r="AF53" s="17">
        <f t="shared" si="89"/>
        <v>100</v>
      </c>
      <c r="AG53" s="21">
        <f t="shared" si="90"/>
        <v>81.25</v>
      </c>
      <c r="AH53" s="76">
        <f t="shared" si="72"/>
        <v>18.75</v>
      </c>
      <c r="AI53" s="83">
        <f>Служебный!K38</f>
        <v>7</v>
      </c>
      <c r="AJ53" s="80">
        <f>Служебный!L38</f>
        <v>9</v>
      </c>
      <c r="AK53" s="17">
        <f t="shared" si="91"/>
        <v>28.571428571428569</v>
      </c>
      <c r="AL53" s="17">
        <f t="shared" si="92"/>
        <v>77.777777777777786</v>
      </c>
      <c r="AM53" s="21">
        <f t="shared" si="93"/>
        <v>69.230769230769226</v>
      </c>
      <c r="AN53" s="76">
        <f t="shared" si="73"/>
        <v>8.5470085470085593</v>
      </c>
      <c r="AO53" s="83">
        <f>Служебный!M38</f>
        <v>2</v>
      </c>
      <c r="AP53" s="80">
        <f>Служебный!N38</f>
        <v>7</v>
      </c>
      <c r="AQ53" s="17">
        <f t="shared" si="94"/>
        <v>250</v>
      </c>
      <c r="AR53" s="17">
        <f t="shared" si="95"/>
        <v>66.666666666666657</v>
      </c>
      <c r="AS53" s="21">
        <f t="shared" si="96"/>
        <v>87.5</v>
      </c>
      <c r="AT53" s="76">
        <f t="shared" si="74"/>
        <v>20.833333333333343</v>
      </c>
      <c r="AU53" s="83">
        <f>Служебный!O38</f>
        <v>9</v>
      </c>
      <c r="AV53" s="80">
        <f>Служебный!P38</f>
        <v>9</v>
      </c>
      <c r="AW53" s="17">
        <f t="shared" si="97"/>
        <v>0</v>
      </c>
      <c r="AX53" s="17">
        <f t="shared" si="98"/>
        <v>64.285714285714292</v>
      </c>
      <c r="AY53" s="21">
        <f t="shared" si="99"/>
        <v>100</v>
      </c>
      <c r="AZ53" s="76">
        <f t="shared" si="75"/>
        <v>35.714285714285708</v>
      </c>
      <c r="BA53" s="83">
        <f>Служебный!Q38</f>
        <v>3</v>
      </c>
      <c r="BB53" s="80">
        <f>Служебный!R38</f>
        <v>4</v>
      </c>
      <c r="BC53" s="17">
        <f t="shared" si="100"/>
        <v>33.333333333333329</v>
      </c>
      <c r="BD53" s="17">
        <f t="shared" si="101"/>
        <v>75</v>
      </c>
      <c r="BE53" s="21">
        <f t="shared" si="102"/>
        <v>66.666666666666657</v>
      </c>
      <c r="BF53" s="76">
        <f t="shared" si="76"/>
        <v>8.3333333333333428</v>
      </c>
    </row>
    <row r="54" spans="1:58" ht="18.75" customHeight="1" thickBot="1" x14ac:dyDescent="0.3">
      <c r="A54" s="96"/>
      <c r="B54" s="92"/>
      <c r="C54" s="92"/>
      <c r="D54" s="51" t="s">
        <v>52</v>
      </c>
      <c r="E54" s="81">
        <f>Служебный!A39</f>
        <v>3</v>
      </c>
      <c r="F54" s="81">
        <f>Служебный!B39</f>
        <v>6</v>
      </c>
      <c r="G54" s="18">
        <f t="shared" si="77"/>
        <v>100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1</v>
      </c>
      <c r="M54" s="18">
        <f t="shared" si="79"/>
        <v>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2</v>
      </c>
      <c r="S54" s="18">
        <f t="shared" si="82"/>
        <v>100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2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41" t="s">
        <v>53</v>
      </c>
      <c r="B55" s="142"/>
      <c r="C55" s="142"/>
      <c r="D55" s="142"/>
      <c r="E55" s="143"/>
      <c r="F55" s="143"/>
      <c r="G55" s="143"/>
      <c r="H55" s="143"/>
      <c r="I55" s="144"/>
      <c r="J55" s="76"/>
      <c r="K55" s="145"/>
      <c r="L55" s="143"/>
      <c r="M55" s="143"/>
      <c r="N55" s="143"/>
      <c r="O55" s="144"/>
      <c r="P55" s="76"/>
      <c r="Q55" s="145"/>
      <c r="R55" s="143"/>
      <c r="S55" s="143"/>
      <c r="T55" s="143"/>
      <c r="U55" s="144"/>
      <c r="V55" s="76"/>
      <c r="W55" s="138"/>
      <c r="X55" s="139"/>
      <c r="Y55" s="139"/>
      <c r="Z55" s="139"/>
      <c r="AA55" s="140"/>
      <c r="AB55" s="76"/>
      <c r="AC55" s="138"/>
      <c r="AD55" s="139"/>
      <c r="AE55" s="139"/>
      <c r="AF55" s="139"/>
      <c r="AG55" s="140"/>
      <c r="AH55" s="76"/>
      <c r="AI55" s="138"/>
      <c r="AJ55" s="139"/>
      <c r="AK55" s="139"/>
      <c r="AL55" s="139"/>
      <c r="AM55" s="140"/>
      <c r="AN55" s="76"/>
      <c r="AO55" s="138"/>
      <c r="AP55" s="139"/>
      <c r="AQ55" s="139"/>
      <c r="AR55" s="139"/>
      <c r="AS55" s="140"/>
      <c r="AT55" s="76"/>
      <c r="AU55" s="138"/>
      <c r="AV55" s="139"/>
      <c r="AW55" s="139"/>
      <c r="AX55" s="139"/>
      <c r="AY55" s="140"/>
      <c r="AZ55" s="76"/>
      <c r="BA55" s="138"/>
      <c r="BB55" s="139"/>
      <c r="BC55" s="139"/>
      <c r="BD55" s="139"/>
      <c r="BE55" s="140"/>
      <c r="BF55" s="76"/>
    </row>
    <row r="56" spans="1:58" ht="18.75" customHeight="1" x14ac:dyDescent="0.25">
      <c r="A56" s="93" t="s">
        <v>49</v>
      </c>
      <c r="B56" s="94"/>
      <c r="C56" s="94" t="s">
        <v>50</v>
      </c>
      <c r="D56" s="94"/>
      <c r="E56" s="79">
        <f>Служебный!A47</f>
        <v>113</v>
      </c>
      <c r="F56" s="79">
        <f>Служебный!B47</f>
        <v>106</v>
      </c>
      <c r="G56" s="20">
        <f>IFERROR(((F56-E56)/E56*100),0)</f>
        <v>-6.1946902654867255</v>
      </c>
      <c r="H56" s="20">
        <f>IFERROR(E56/(E56+E51)*100,0)</f>
        <v>20.035460992907801</v>
      </c>
      <c r="I56" s="61">
        <f>IFERROR(F56/(F56+F51)*100,0)</f>
        <v>20.662768031189081</v>
      </c>
      <c r="J56" s="76">
        <f>ABS(I56-H56)</f>
        <v>0.62730703828128043</v>
      </c>
      <c r="K56" s="82">
        <f>Служебный!C47</f>
        <v>46</v>
      </c>
      <c r="L56" s="79">
        <f>Служебный!D47</f>
        <v>34</v>
      </c>
      <c r="M56" s="20">
        <f>IFERROR(((L56-K56)/K56*100),0)</f>
        <v>-26.086956521739129</v>
      </c>
      <c r="N56" s="20">
        <f>IFERROR(K56/(K56+K51)*100,0)</f>
        <v>26.744186046511626</v>
      </c>
      <c r="O56" s="61">
        <f>IFERROR(L56/(L56+L51)*100,0)</f>
        <v>21.518987341772153</v>
      </c>
      <c r="P56" s="76">
        <f>ABS(O56-N56)</f>
        <v>5.2251987047394728</v>
      </c>
      <c r="Q56" s="82">
        <f>Служебный!E47</f>
        <v>23</v>
      </c>
      <c r="R56" s="79">
        <f>Служебный!F47</f>
        <v>24</v>
      </c>
      <c r="S56" s="20">
        <f>IFERROR(((R56-Q56)/Q56*100),0)</f>
        <v>4.3478260869565215</v>
      </c>
      <c r="T56" s="20">
        <f>IFERROR(Q56/(Q56+Q51)*100,0)</f>
        <v>32.857142857142854</v>
      </c>
      <c r="U56" s="61">
        <f>IFERROR(R56/(R56+R51)*100,0)</f>
        <v>36.363636363636367</v>
      </c>
      <c r="V56" s="76">
        <f>ABS(U56-T56)</f>
        <v>3.5064935064935128</v>
      </c>
      <c r="W56" s="82">
        <f>Служебный!G47</f>
        <v>3</v>
      </c>
      <c r="X56" s="79">
        <f>Служебный!H47</f>
        <v>1</v>
      </c>
      <c r="Y56" s="20">
        <f>IFERROR(((X56-W56)/W56*100),0)</f>
        <v>-66.666666666666657</v>
      </c>
      <c r="Z56" s="20">
        <f>IFERROR(W56/(W56+W51)*100,0)</f>
        <v>20</v>
      </c>
      <c r="AA56" s="61">
        <f>IFERROR(X56/(X56+X51)*100,0)</f>
        <v>8.3333333333333321</v>
      </c>
      <c r="AB56" s="76">
        <f>ABS(AA56-Z56)</f>
        <v>11.666666666666668</v>
      </c>
      <c r="AC56" s="82">
        <f>Служебный!I47</f>
        <v>3</v>
      </c>
      <c r="AD56" s="79">
        <f>Служебный!J47</f>
        <v>9</v>
      </c>
      <c r="AE56" s="20">
        <f>IFERROR(((AD56-AC56)/AC56*100),0)</f>
        <v>200</v>
      </c>
      <c r="AF56" s="20">
        <f>IFERROR(AC56/(AC56+AC51)*100,0)</f>
        <v>5.3571428571428568</v>
      </c>
      <c r="AG56" s="61">
        <f>IFERROR(AD56/(AD56+AD51)*100,0)</f>
        <v>16.666666666666664</v>
      </c>
      <c r="AH56" s="76">
        <f>ABS(AG56-AF56)</f>
        <v>11.309523809523807</v>
      </c>
      <c r="AI56" s="82">
        <f>Служебный!K47</f>
        <v>11</v>
      </c>
      <c r="AJ56" s="79">
        <f>Служебный!L47</f>
        <v>12</v>
      </c>
      <c r="AK56" s="20">
        <f>IFERROR(((AJ56-AI56)/AI56*100),0)</f>
        <v>9.0909090909090917</v>
      </c>
      <c r="AL56" s="20">
        <f>IFERROR(AI56/(AI56+AI51)*100,0)</f>
        <v>13.414634146341465</v>
      </c>
      <c r="AM56" s="61">
        <f>IFERROR(AJ56/(AJ56+AJ51)*100,0)</f>
        <v>17.142857142857142</v>
      </c>
      <c r="AN56" s="76">
        <f>ABS(AM56-AL56)</f>
        <v>3.7282229965156777</v>
      </c>
      <c r="AO56" s="82">
        <f>Служебный!M47</f>
        <v>4</v>
      </c>
      <c r="AP56" s="79">
        <f>Служебный!N47</f>
        <v>4</v>
      </c>
      <c r="AQ56" s="20">
        <f>IFERROR(((AP56-AO56)/AO56*100),0)</f>
        <v>0</v>
      </c>
      <c r="AR56" s="20">
        <f>IFERROR(AO56/(AO56+AO51)*100,0)</f>
        <v>9.3023255813953494</v>
      </c>
      <c r="AS56" s="61">
        <f>IFERROR(AP56/(AP56+AP51)*100,0)</f>
        <v>8.5106382978723403</v>
      </c>
      <c r="AT56" s="76">
        <f>ABS(AS56-AR56)</f>
        <v>0.7916872835230091</v>
      </c>
      <c r="AU56" s="82">
        <f>Служебный!O47</f>
        <v>10</v>
      </c>
      <c r="AV56" s="79">
        <f>Служебный!P47</f>
        <v>15</v>
      </c>
      <c r="AW56" s="20">
        <f>IFERROR(((AV56-AU56)/AU56*100),0)</f>
        <v>50</v>
      </c>
      <c r="AX56" s="20">
        <f>IFERROR(AU56/(AU56+AU51)*100,0)</f>
        <v>14.084507042253522</v>
      </c>
      <c r="AY56" s="61">
        <f>IFERROR(AV56/(AV56+AV51)*100,0)</f>
        <v>24.193548387096776</v>
      </c>
      <c r="AZ56" s="76">
        <f>ABS(AY56-AX56)</f>
        <v>10.109041344843254</v>
      </c>
      <c r="BA56" s="82">
        <f>Служебный!Q47</f>
        <v>11</v>
      </c>
      <c r="BB56" s="79">
        <f>Служебный!R47</f>
        <v>7</v>
      </c>
      <c r="BC56" s="20">
        <f>IFERROR(((BB56-BA56)/BA56*100),0)</f>
        <v>-36.363636363636367</v>
      </c>
      <c r="BD56" s="20">
        <f>IFERROR(BA56/(BA56+BA51)*100,0)</f>
        <v>21.568627450980394</v>
      </c>
      <c r="BE56" s="61">
        <f>IFERROR(BB56/(BB56+BB51)*100,0)</f>
        <v>16.279069767441861</v>
      </c>
      <c r="BF56" s="76">
        <f>ABS(BE56-BD56)</f>
        <v>5.2895576835385327</v>
      </c>
    </row>
    <row r="57" spans="1:58" ht="18.75" customHeight="1" x14ac:dyDescent="0.25">
      <c r="A57" s="95"/>
      <c r="B57" s="91"/>
      <c r="C57" s="91" t="s">
        <v>51</v>
      </c>
      <c r="D57" s="50" t="s">
        <v>4</v>
      </c>
      <c r="E57" s="80">
        <f>Служебный!A48</f>
        <v>6</v>
      </c>
      <c r="F57" s="80">
        <f>Служебный!B48</f>
        <v>5</v>
      </c>
      <c r="G57" s="17">
        <f t="shared" ref="G57:G59" si="103">IFERROR(((F57-E57)/E57*100),0)</f>
        <v>-16.666666666666664</v>
      </c>
      <c r="H57" s="19">
        <f t="shared" ref="H57:I59" si="104">IFERROR(E57/(E57+E52)*100,0)</f>
        <v>40</v>
      </c>
      <c r="I57" s="21">
        <f t="shared" si="104"/>
        <v>31.25</v>
      </c>
      <c r="J57" s="76">
        <f t="shared" ref="J57:J59" si="105">ABS(I57-H57)</f>
        <v>8.75</v>
      </c>
      <c r="K57" s="83">
        <f>Служебный!C48</f>
        <v>4</v>
      </c>
      <c r="L57" s="80">
        <f>Служебный!D48</f>
        <v>1</v>
      </c>
      <c r="M57" s="17">
        <f t="shared" ref="M57:M59" si="106">IFERROR(((L57-K57)/K57*100),0)</f>
        <v>-75</v>
      </c>
      <c r="N57" s="19">
        <f t="shared" ref="N57:N59" si="107">IFERROR(K57/(K57+K52)*100,0)</f>
        <v>57.142857142857139</v>
      </c>
      <c r="O57" s="21">
        <f t="shared" ref="O57:O59" si="108">IFERROR(L57/(L57+L52)*100,0)</f>
        <v>33.333333333333329</v>
      </c>
      <c r="P57" s="76">
        <f t="shared" ref="P57:P59" si="109">ABS(O57-N57)</f>
        <v>23.80952380952381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60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1</v>
      </c>
      <c r="AP57" s="80">
        <f>Служебный!N48</f>
        <v>0</v>
      </c>
      <c r="AQ57" s="17">
        <f t="shared" ref="AQ57:AQ59" si="126">IFERROR(((AP57-AO57)/AO57*100),0)</f>
        <v>-100</v>
      </c>
      <c r="AR57" s="19">
        <f t="shared" ref="AR57:AR59" si="127">IFERROR(AO57/(AO57+AO52)*100,0)</f>
        <v>50</v>
      </c>
      <c r="AS57" s="21">
        <f t="shared" ref="AS57:AS59" si="128">IFERROR(AP57/(AP57+AP52)*100,0)</f>
        <v>0</v>
      </c>
      <c r="AT57" s="76">
        <f t="shared" ref="AT57:AT59" si="129">ABS(AS57-AR57)</f>
        <v>50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50</v>
      </c>
      <c r="AZ57" s="76">
        <f t="shared" ref="AZ57:AZ59" si="133">ABS(AY57-AX57)</f>
        <v>50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50</v>
      </c>
      <c r="BE57" s="21">
        <f t="shared" ref="BE57:BE59" si="136">IFERROR(BB57/(BB57+BB52)*100,0)</f>
        <v>0</v>
      </c>
      <c r="BF57" s="76">
        <f t="shared" ref="BF57:BF59" si="137">ABS(BE57-BD57)</f>
        <v>50</v>
      </c>
    </row>
    <row r="58" spans="1:58" ht="18.75" customHeight="1" x14ac:dyDescent="0.25">
      <c r="A58" s="95"/>
      <c r="B58" s="91"/>
      <c r="C58" s="91"/>
      <c r="D58" s="50" t="s">
        <v>5</v>
      </c>
      <c r="E58" s="80">
        <f>Служебный!A49</f>
        <v>22</v>
      </c>
      <c r="F58" s="80">
        <f>Служебный!B49</f>
        <v>26</v>
      </c>
      <c r="G58" s="17">
        <f t="shared" si="103"/>
        <v>18.181818181818183</v>
      </c>
      <c r="H58" s="17">
        <f t="shared" si="104"/>
        <v>28.947368421052634</v>
      </c>
      <c r="I58" s="21">
        <f t="shared" si="104"/>
        <v>27.083333333333332</v>
      </c>
      <c r="J58" s="76">
        <f t="shared" si="105"/>
        <v>1.8640350877193015</v>
      </c>
      <c r="K58" s="83">
        <f>Служебный!C49</f>
        <v>7</v>
      </c>
      <c r="L58" s="80">
        <f>Служебный!D49</f>
        <v>13</v>
      </c>
      <c r="M58" s="17">
        <f t="shared" si="106"/>
        <v>85.714285714285708</v>
      </c>
      <c r="N58" s="17">
        <f t="shared" si="107"/>
        <v>30.434782608695656</v>
      </c>
      <c r="O58" s="21">
        <f t="shared" si="108"/>
        <v>38.235294117647058</v>
      </c>
      <c r="P58" s="76">
        <f t="shared" si="109"/>
        <v>7.8005115089514021</v>
      </c>
      <c r="Q58" s="83">
        <f>Служебный!E49</f>
        <v>4</v>
      </c>
      <c r="R58" s="80">
        <f>Служебный!F49</f>
        <v>2</v>
      </c>
      <c r="S58" s="17">
        <f t="shared" si="110"/>
        <v>-50</v>
      </c>
      <c r="T58" s="17">
        <f t="shared" si="111"/>
        <v>33.333333333333329</v>
      </c>
      <c r="U58" s="21">
        <f t="shared" si="112"/>
        <v>25</v>
      </c>
      <c r="V58" s="76">
        <f t="shared" si="113"/>
        <v>8.3333333333333286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100</v>
      </c>
      <c r="AA58" s="21">
        <f t="shared" si="116"/>
        <v>50</v>
      </c>
      <c r="AB58" s="76">
        <f t="shared" si="117"/>
        <v>50</v>
      </c>
      <c r="AC58" s="83">
        <f>Служебный!I49</f>
        <v>0</v>
      </c>
      <c r="AD58" s="80">
        <f>Служебный!J49</f>
        <v>3</v>
      </c>
      <c r="AE58" s="17">
        <f t="shared" si="118"/>
        <v>0</v>
      </c>
      <c r="AF58" s="17">
        <f t="shared" si="119"/>
        <v>0</v>
      </c>
      <c r="AG58" s="21">
        <f t="shared" si="120"/>
        <v>18.75</v>
      </c>
      <c r="AH58" s="76">
        <f t="shared" si="121"/>
        <v>18.75</v>
      </c>
      <c r="AI58" s="83">
        <f>Служебный!K49</f>
        <v>2</v>
      </c>
      <c r="AJ58" s="80">
        <f>Служебный!L49</f>
        <v>4</v>
      </c>
      <c r="AK58" s="17">
        <f t="shared" si="122"/>
        <v>100</v>
      </c>
      <c r="AL58" s="17">
        <f t="shared" si="123"/>
        <v>22.222222222222221</v>
      </c>
      <c r="AM58" s="21">
        <f t="shared" si="124"/>
        <v>30.76923076923077</v>
      </c>
      <c r="AN58" s="76">
        <f t="shared" si="125"/>
        <v>8.5470085470085486</v>
      </c>
      <c r="AO58" s="83">
        <f>Служебный!M49</f>
        <v>1</v>
      </c>
      <c r="AP58" s="80">
        <f>Служебный!N49</f>
        <v>1</v>
      </c>
      <c r="AQ58" s="17">
        <f t="shared" si="126"/>
        <v>0</v>
      </c>
      <c r="AR58" s="17">
        <f t="shared" si="127"/>
        <v>33.333333333333329</v>
      </c>
      <c r="AS58" s="21">
        <f t="shared" si="128"/>
        <v>12.5</v>
      </c>
      <c r="AT58" s="76">
        <f t="shared" si="129"/>
        <v>20.833333333333329</v>
      </c>
      <c r="AU58" s="83">
        <f>Служебный!O49</f>
        <v>5</v>
      </c>
      <c r="AV58" s="80">
        <f>Служебный!P49</f>
        <v>0</v>
      </c>
      <c r="AW58" s="17">
        <f t="shared" si="130"/>
        <v>-100</v>
      </c>
      <c r="AX58" s="17">
        <f t="shared" si="131"/>
        <v>35.714285714285715</v>
      </c>
      <c r="AY58" s="21">
        <f t="shared" si="132"/>
        <v>0</v>
      </c>
      <c r="AZ58" s="76">
        <f t="shared" si="133"/>
        <v>35.714285714285715</v>
      </c>
      <c r="BA58" s="83">
        <f>Служебный!Q49</f>
        <v>1</v>
      </c>
      <c r="BB58" s="80">
        <f>Служебный!R49</f>
        <v>2</v>
      </c>
      <c r="BC58" s="17">
        <f t="shared" si="134"/>
        <v>100</v>
      </c>
      <c r="BD58" s="17">
        <f t="shared" si="135"/>
        <v>25</v>
      </c>
      <c r="BE58" s="21">
        <f t="shared" si="136"/>
        <v>33.333333333333329</v>
      </c>
      <c r="BF58" s="76">
        <f t="shared" si="137"/>
        <v>8.3333333333333286</v>
      </c>
    </row>
    <row r="59" spans="1:58" ht="18.75" customHeight="1" thickBot="1" x14ac:dyDescent="0.3">
      <c r="A59" s="96"/>
      <c r="B59" s="92"/>
      <c r="C59" s="92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589</v>
      </c>
      <c r="B1" s="86">
        <v>587</v>
      </c>
      <c r="C1" s="86">
        <v>191</v>
      </c>
      <c r="D1" s="86">
        <v>194</v>
      </c>
      <c r="E1" s="86">
        <v>76</v>
      </c>
      <c r="F1" s="86">
        <v>66</v>
      </c>
      <c r="G1" s="86">
        <v>22</v>
      </c>
      <c r="H1" s="86">
        <v>14</v>
      </c>
      <c r="I1" s="86">
        <v>50</v>
      </c>
      <c r="J1" s="86">
        <v>59</v>
      </c>
      <c r="K1" s="86">
        <v>79</v>
      </c>
      <c r="L1" s="86">
        <v>88</v>
      </c>
      <c r="M1" s="86">
        <v>47</v>
      </c>
      <c r="N1" s="86">
        <v>53</v>
      </c>
      <c r="O1" s="86">
        <v>72</v>
      </c>
      <c r="P1" s="86">
        <v>67</v>
      </c>
      <c r="Q1" s="86">
        <v>50</v>
      </c>
      <c r="R1" s="86">
        <v>44</v>
      </c>
      <c r="S1" s="146" t="s">
        <v>57</v>
      </c>
    </row>
    <row r="2" spans="1:19" ht="15.75" thickBot="1" x14ac:dyDescent="0.3">
      <c r="A2" s="87">
        <v>20</v>
      </c>
      <c r="B2" s="88">
        <v>19</v>
      </c>
      <c r="C2" s="88">
        <v>7</v>
      </c>
      <c r="D2" s="88">
        <v>3</v>
      </c>
      <c r="E2" s="88">
        <v>1</v>
      </c>
      <c r="F2" s="88">
        <v>3</v>
      </c>
      <c r="G2" s="88">
        <v>0</v>
      </c>
      <c r="H2" s="88">
        <v>0</v>
      </c>
      <c r="I2" s="88">
        <v>2</v>
      </c>
      <c r="J2" s="88">
        <v>2</v>
      </c>
      <c r="K2" s="88">
        <v>3</v>
      </c>
      <c r="L2" s="88">
        <v>3</v>
      </c>
      <c r="M2" s="88">
        <v>2</v>
      </c>
      <c r="N2" s="88">
        <v>1</v>
      </c>
      <c r="O2" s="88">
        <v>3</v>
      </c>
      <c r="P2" s="88">
        <v>4</v>
      </c>
      <c r="Q2" s="88">
        <v>2</v>
      </c>
      <c r="R2" s="88">
        <v>3</v>
      </c>
      <c r="S2" s="146"/>
    </row>
    <row r="3" spans="1:19" ht="15.75" thickBot="1" x14ac:dyDescent="0.3">
      <c r="A3" s="87">
        <v>83</v>
      </c>
      <c r="B3" s="88">
        <v>124</v>
      </c>
      <c r="C3" s="88">
        <v>32</v>
      </c>
      <c r="D3" s="88">
        <v>49</v>
      </c>
      <c r="E3" s="88">
        <v>9</v>
      </c>
      <c r="F3" s="88">
        <v>11</v>
      </c>
      <c r="G3" s="88">
        <v>2</v>
      </c>
      <c r="H3" s="88">
        <v>3</v>
      </c>
      <c r="I3" s="88">
        <v>9</v>
      </c>
      <c r="J3" s="88">
        <v>17</v>
      </c>
      <c r="K3" s="88">
        <v>9</v>
      </c>
      <c r="L3" s="88">
        <v>18</v>
      </c>
      <c r="M3" s="88">
        <v>4</v>
      </c>
      <c r="N3" s="88">
        <v>8</v>
      </c>
      <c r="O3" s="88">
        <v>13</v>
      </c>
      <c r="P3" s="88">
        <v>11</v>
      </c>
      <c r="Q3" s="88">
        <v>5</v>
      </c>
      <c r="R3" s="88">
        <v>6</v>
      </c>
      <c r="S3" s="146"/>
    </row>
    <row r="4" spans="1:19" ht="15.75" thickBot="1" x14ac:dyDescent="0.3">
      <c r="A4" s="87">
        <v>191</v>
      </c>
      <c r="B4" s="88">
        <v>139</v>
      </c>
      <c r="C4" s="88">
        <v>65</v>
      </c>
      <c r="D4" s="88">
        <v>42</v>
      </c>
      <c r="E4" s="88">
        <v>29</v>
      </c>
      <c r="F4" s="88">
        <v>16</v>
      </c>
      <c r="G4" s="88">
        <v>4</v>
      </c>
      <c r="H4" s="88">
        <v>2</v>
      </c>
      <c r="I4" s="88">
        <v>14</v>
      </c>
      <c r="J4" s="88">
        <v>11</v>
      </c>
      <c r="K4" s="88">
        <v>22</v>
      </c>
      <c r="L4" s="88">
        <v>22</v>
      </c>
      <c r="M4" s="88">
        <v>17</v>
      </c>
      <c r="N4" s="88">
        <v>18</v>
      </c>
      <c r="O4" s="88">
        <v>19</v>
      </c>
      <c r="P4" s="88">
        <v>15</v>
      </c>
      <c r="Q4" s="88">
        <v>20</v>
      </c>
      <c r="R4" s="88">
        <v>13</v>
      </c>
      <c r="S4" s="146"/>
    </row>
    <row r="5" spans="1:19" ht="15.75" thickBot="1" x14ac:dyDescent="0.3">
      <c r="A5" s="87">
        <v>295</v>
      </c>
      <c r="B5" s="88">
        <v>305</v>
      </c>
      <c r="C5" s="88">
        <v>87</v>
      </c>
      <c r="D5" s="88">
        <v>100</v>
      </c>
      <c r="E5" s="88">
        <v>37</v>
      </c>
      <c r="F5" s="88">
        <v>36</v>
      </c>
      <c r="G5" s="88">
        <v>16</v>
      </c>
      <c r="H5" s="88">
        <v>9</v>
      </c>
      <c r="I5" s="88">
        <v>25</v>
      </c>
      <c r="J5" s="88">
        <v>29</v>
      </c>
      <c r="K5" s="88">
        <v>45</v>
      </c>
      <c r="L5" s="88">
        <v>45</v>
      </c>
      <c r="M5" s="88">
        <v>24</v>
      </c>
      <c r="N5" s="88">
        <v>26</v>
      </c>
      <c r="O5" s="88">
        <v>37</v>
      </c>
      <c r="P5" s="88">
        <v>37</v>
      </c>
      <c r="Q5" s="88">
        <v>23</v>
      </c>
      <c r="R5" s="88">
        <v>22</v>
      </c>
      <c r="S5" s="146"/>
    </row>
    <row r="6" spans="1:19" ht="15.75" thickBot="1" x14ac:dyDescent="0.3">
      <c r="A6" s="87">
        <v>12</v>
      </c>
      <c r="B6" s="88">
        <v>21</v>
      </c>
      <c r="C6" s="88">
        <v>11</v>
      </c>
      <c r="D6" s="88">
        <v>18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2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37</v>
      </c>
      <c r="B7" s="88">
        <v>43</v>
      </c>
      <c r="C7" s="88">
        <v>21</v>
      </c>
      <c r="D7" s="88">
        <v>30</v>
      </c>
      <c r="E7" s="88">
        <v>4</v>
      </c>
      <c r="F7" s="88">
        <v>2</v>
      </c>
      <c r="G7" s="88">
        <v>1</v>
      </c>
      <c r="H7" s="88">
        <v>0</v>
      </c>
      <c r="I7" s="88">
        <v>1</v>
      </c>
      <c r="J7" s="88">
        <v>2</v>
      </c>
      <c r="K7" s="88">
        <v>3</v>
      </c>
      <c r="L7" s="88">
        <v>6</v>
      </c>
      <c r="M7" s="88">
        <v>2</v>
      </c>
      <c r="N7" s="88">
        <v>1</v>
      </c>
      <c r="O7" s="88">
        <v>5</v>
      </c>
      <c r="P7" s="88">
        <v>0</v>
      </c>
      <c r="Q7" s="88">
        <v>0</v>
      </c>
      <c r="R7" s="88">
        <v>0</v>
      </c>
      <c r="S7" s="146"/>
    </row>
    <row r="8" spans="1:19" ht="15.75" thickBot="1" x14ac:dyDescent="0.3">
      <c r="A8" s="87">
        <v>13</v>
      </c>
      <c r="B8" s="88">
        <v>9</v>
      </c>
      <c r="C8" s="88">
        <v>2</v>
      </c>
      <c r="D8" s="88">
        <v>1</v>
      </c>
      <c r="E8" s="88">
        <v>8</v>
      </c>
      <c r="F8" s="88">
        <v>3</v>
      </c>
      <c r="G8" s="88">
        <v>2</v>
      </c>
      <c r="H8" s="88">
        <v>2</v>
      </c>
      <c r="I8" s="88">
        <v>0</v>
      </c>
      <c r="J8" s="88">
        <v>1</v>
      </c>
      <c r="K8" s="88">
        <v>1</v>
      </c>
      <c r="L8" s="88">
        <v>1</v>
      </c>
      <c r="M8" s="88">
        <v>0</v>
      </c>
      <c r="N8" s="88">
        <v>0</v>
      </c>
      <c r="O8" s="88">
        <v>0</v>
      </c>
      <c r="P8" s="88">
        <v>1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21</v>
      </c>
      <c r="B11" s="88">
        <v>15</v>
      </c>
      <c r="C11" s="88">
        <v>9</v>
      </c>
      <c r="D11" s="88">
        <v>5</v>
      </c>
      <c r="E11" s="88">
        <v>2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7</v>
      </c>
      <c r="L11" s="88">
        <v>6</v>
      </c>
      <c r="M11" s="88">
        <v>3</v>
      </c>
      <c r="N11" s="88">
        <v>1</v>
      </c>
      <c r="O11" s="88">
        <v>0</v>
      </c>
      <c r="P11" s="88">
        <v>1</v>
      </c>
      <c r="Q11" s="88">
        <v>0</v>
      </c>
      <c r="R11" s="88">
        <v>2</v>
      </c>
      <c r="S11" s="146"/>
    </row>
    <row r="12" spans="1:19" ht="15.75" thickBot="1" x14ac:dyDescent="0.3">
      <c r="A12" s="87">
        <v>30</v>
      </c>
      <c r="B12" s="88">
        <v>31</v>
      </c>
      <c r="C12" s="88">
        <v>4</v>
      </c>
      <c r="D12" s="88">
        <v>3</v>
      </c>
      <c r="E12" s="88">
        <v>3</v>
      </c>
      <c r="F12" s="88">
        <v>3</v>
      </c>
      <c r="G12" s="88">
        <v>0</v>
      </c>
      <c r="H12" s="88">
        <v>1</v>
      </c>
      <c r="I12" s="88">
        <v>1</v>
      </c>
      <c r="J12" s="88">
        <v>4</v>
      </c>
      <c r="K12" s="88">
        <v>6</v>
      </c>
      <c r="L12" s="88">
        <v>6</v>
      </c>
      <c r="M12" s="88">
        <v>1</v>
      </c>
      <c r="N12" s="88">
        <v>3</v>
      </c>
      <c r="O12" s="88">
        <v>7</v>
      </c>
      <c r="P12" s="88">
        <v>8</v>
      </c>
      <c r="Q12" s="88">
        <v>8</v>
      </c>
      <c r="R12" s="88">
        <v>3</v>
      </c>
      <c r="S12" s="146"/>
    </row>
    <row r="13" spans="1:19" ht="15.75" thickBot="1" x14ac:dyDescent="0.3">
      <c r="A13" s="87">
        <v>4</v>
      </c>
      <c r="B13" s="88">
        <v>3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2</v>
      </c>
      <c r="L13" s="88">
        <v>1</v>
      </c>
      <c r="M13" s="88">
        <v>1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135</v>
      </c>
      <c r="B14" s="88">
        <v>122</v>
      </c>
      <c r="C14" s="88">
        <v>63</v>
      </c>
      <c r="D14" s="88">
        <v>49</v>
      </c>
      <c r="E14" s="88">
        <v>10</v>
      </c>
      <c r="F14" s="88">
        <v>17</v>
      </c>
      <c r="G14" s="88">
        <v>4</v>
      </c>
      <c r="H14" s="88">
        <v>4</v>
      </c>
      <c r="I14" s="88">
        <v>12</v>
      </c>
      <c r="J14" s="88">
        <v>9</v>
      </c>
      <c r="K14" s="88">
        <v>12</v>
      </c>
      <c r="L14" s="88">
        <v>12</v>
      </c>
      <c r="M14" s="88">
        <v>11</v>
      </c>
      <c r="N14" s="88">
        <v>17</v>
      </c>
      <c r="O14" s="88">
        <v>12</v>
      </c>
      <c r="P14" s="88">
        <v>8</v>
      </c>
      <c r="Q14" s="88">
        <v>11</v>
      </c>
      <c r="R14" s="88">
        <v>6</v>
      </c>
      <c r="S14" s="146"/>
    </row>
    <row r="15" spans="1:19" ht="15.75" thickBot="1" x14ac:dyDescent="0.3">
      <c r="A15" s="87">
        <v>75</v>
      </c>
      <c r="B15" s="88">
        <v>65</v>
      </c>
      <c r="C15" s="88">
        <v>27</v>
      </c>
      <c r="D15" s="88">
        <v>19</v>
      </c>
      <c r="E15" s="88">
        <v>3</v>
      </c>
      <c r="F15" s="88">
        <v>9</v>
      </c>
      <c r="G15" s="88">
        <v>4</v>
      </c>
      <c r="H15" s="88">
        <v>1</v>
      </c>
      <c r="I15" s="88">
        <v>8</v>
      </c>
      <c r="J15" s="88">
        <v>4</v>
      </c>
      <c r="K15" s="88">
        <v>8</v>
      </c>
      <c r="L15" s="88">
        <v>10</v>
      </c>
      <c r="M15" s="88">
        <v>9</v>
      </c>
      <c r="N15" s="88">
        <v>12</v>
      </c>
      <c r="O15" s="88">
        <v>8</v>
      </c>
      <c r="P15" s="88">
        <v>7</v>
      </c>
      <c r="Q15" s="88">
        <v>8</v>
      </c>
      <c r="R15" s="88">
        <v>3</v>
      </c>
      <c r="S15" s="146"/>
    </row>
    <row r="16" spans="1:19" ht="16.5" customHeight="1" thickBot="1" x14ac:dyDescent="0.3">
      <c r="A16" s="87">
        <v>5</v>
      </c>
      <c r="B16" s="88">
        <v>8</v>
      </c>
      <c r="C16" s="88">
        <v>1</v>
      </c>
      <c r="D16" s="88">
        <v>1</v>
      </c>
      <c r="E16" s="88">
        <v>0</v>
      </c>
      <c r="F16" s="88">
        <v>2</v>
      </c>
      <c r="G16" s="88">
        <v>0</v>
      </c>
      <c r="H16" s="88">
        <v>0</v>
      </c>
      <c r="I16" s="88">
        <v>2</v>
      </c>
      <c r="J16" s="88">
        <v>2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29</v>
      </c>
      <c r="B17" s="88">
        <v>23</v>
      </c>
      <c r="C17" s="88">
        <v>9</v>
      </c>
      <c r="D17" s="88">
        <v>7</v>
      </c>
      <c r="E17" s="88">
        <v>3</v>
      </c>
      <c r="F17" s="88">
        <v>2</v>
      </c>
      <c r="G17" s="88">
        <v>0</v>
      </c>
      <c r="H17" s="88">
        <v>1</v>
      </c>
      <c r="I17" s="88">
        <v>6</v>
      </c>
      <c r="J17" s="88">
        <v>0</v>
      </c>
      <c r="K17" s="88">
        <v>3</v>
      </c>
      <c r="L17" s="88">
        <v>5</v>
      </c>
      <c r="M17" s="88">
        <v>0</v>
      </c>
      <c r="N17" s="88">
        <v>1</v>
      </c>
      <c r="O17" s="88">
        <v>4</v>
      </c>
      <c r="P17" s="88">
        <v>2</v>
      </c>
      <c r="Q17" s="88">
        <v>4</v>
      </c>
      <c r="R17" s="88">
        <v>5</v>
      </c>
      <c r="S17" s="146"/>
    </row>
    <row r="18" spans="1:19" ht="15.75" thickBot="1" x14ac:dyDescent="0.3">
      <c r="A18" s="87">
        <v>6</v>
      </c>
      <c r="B18" s="88">
        <v>6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2</v>
      </c>
      <c r="L18" s="88">
        <v>2</v>
      </c>
      <c r="M18" s="88">
        <v>0</v>
      </c>
      <c r="N18" s="88">
        <v>0</v>
      </c>
      <c r="O18" s="88">
        <v>1</v>
      </c>
      <c r="P18" s="88">
        <v>0</v>
      </c>
      <c r="Q18" s="88">
        <v>1</v>
      </c>
      <c r="R18" s="88">
        <v>2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2</v>
      </c>
      <c r="B20" s="88">
        <v>2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</v>
      </c>
      <c r="P20" s="88">
        <v>1</v>
      </c>
      <c r="Q20" s="88">
        <v>0</v>
      </c>
      <c r="R20" s="88">
        <v>0</v>
      </c>
      <c r="S20" s="146"/>
    </row>
    <row r="21" spans="1:19" ht="15.75" thickBot="1" x14ac:dyDescent="0.3">
      <c r="A21" s="87">
        <v>140</v>
      </c>
      <c r="B21" s="88">
        <v>153</v>
      </c>
      <c r="C21" s="88">
        <v>54</v>
      </c>
      <c r="D21" s="88">
        <v>45</v>
      </c>
      <c r="E21" s="88">
        <v>16</v>
      </c>
      <c r="F21" s="88">
        <v>20</v>
      </c>
      <c r="G21" s="88">
        <v>6</v>
      </c>
      <c r="H21" s="88">
        <v>3</v>
      </c>
      <c r="I21" s="88">
        <v>11</v>
      </c>
      <c r="J21" s="88">
        <v>27</v>
      </c>
      <c r="K21" s="88">
        <v>17</v>
      </c>
      <c r="L21" s="88">
        <v>22</v>
      </c>
      <c r="M21" s="88">
        <v>10</v>
      </c>
      <c r="N21" s="88">
        <v>14</v>
      </c>
      <c r="O21" s="88">
        <v>16</v>
      </c>
      <c r="P21" s="88">
        <v>17</v>
      </c>
      <c r="Q21" s="88">
        <v>10</v>
      </c>
      <c r="R21" s="88">
        <v>5</v>
      </c>
      <c r="S21" s="146"/>
    </row>
    <row r="22" spans="1:19" ht="15.75" thickBot="1" x14ac:dyDescent="0.3">
      <c r="A22" s="87">
        <v>37</v>
      </c>
      <c r="B22" s="88">
        <v>43</v>
      </c>
      <c r="C22" s="88">
        <v>18</v>
      </c>
      <c r="D22" s="88">
        <v>32</v>
      </c>
      <c r="E22" s="88">
        <v>6</v>
      </c>
      <c r="F22" s="88">
        <v>3</v>
      </c>
      <c r="G22" s="88">
        <v>1</v>
      </c>
      <c r="H22" s="88">
        <v>0</v>
      </c>
      <c r="I22" s="88">
        <v>3</v>
      </c>
      <c r="J22" s="88">
        <v>1</v>
      </c>
      <c r="K22" s="88">
        <v>3</v>
      </c>
      <c r="L22" s="88">
        <v>3</v>
      </c>
      <c r="M22" s="88">
        <v>3</v>
      </c>
      <c r="N22" s="88">
        <v>0</v>
      </c>
      <c r="O22" s="88">
        <v>1</v>
      </c>
      <c r="P22" s="88">
        <v>1</v>
      </c>
      <c r="Q22" s="88">
        <v>2</v>
      </c>
      <c r="R22" s="88">
        <v>2</v>
      </c>
      <c r="S22" s="146"/>
    </row>
    <row r="23" spans="1:19" ht="15.75" thickBot="1" x14ac:dyDescent="0.3">
      <c r="A23" s="87">
        <v>11</v>
      </c>
      <c r="B23" s="88">
        <v>9</v>
      </c>
      <c r="C23" s="88">
        <v>2</v>
      </c>
      <c r="D23" s="88">
        <v>6</v>
      </c>
      <c r="E23" s="88">
        <v>2</v>
      </c>
      <c r="F23" s="88">
        <v>0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1</v>
      </c>
      <c r="Q23" s="88">
        <v>0</v>
      </c>
      <c r="R23" s="88">
        <v>0</v>
      </c>
      <c r="S23" s="146"/>
    </row>
    <row r="24" spans="1:19" ht="15.75" thickBot="1" x14ac:dyDescent="0.3">
      <c r="A24" s="87">
        <v>7</v>
      </c>
      <c r="B24" s="88">
        <v>6</v>
      </c>
      <c r="C24" s="88">
        <v>2</v>
      </c>
      <c r="D24" s="88">
        <v>1</v>
      </c>
      <c r="E24" s="88">
        <v>2</v>
      </c>
      <c r="F24" s="88">
        <v>0</v>
      </c>
      <c r="G24" s="88">
        <v>0</v>
      </c>
      <c r="H24" s="88">
        <v>0</v>
      </c>
      <c r="I24" s="88">
        <v>0</v>
      </c>
      <c r="J24" s="88">
        <v>1</v>
      </c>
      <c r="K24" s="88">
        <v>2</v>
      </c>
      <c r="L24" s="88">
        <v>1</v>
      </c>
      <c r="M24" s="88">
        <v>0</v>
      </c>
      <c r="N24" s="88">
        <v>1</v>
      </c>
      <c r="O24" s="88">
        <v>1</v>
      </c>
      <c r="P24" s="88">
        <v>2</v>
      </c>
      <c r="Q24" s="88">
        <v>0</v>
      </c>
      <c r="R24" s="88">
        <v>0</v>
      </c>
      <c r="S24" s="146"/>
    </row>
    <row r="25" spans="1:19" ht="15.75" thickBot="1" x14ac:dyDescent="0.3">
      <c r="A25" s="87">
        <v>0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1</v>
      </c>
      <c r="B29" s="88">
        <v>0</v>
      </c>
      <c r="C29" s="88">
        <v>1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7</v>
      </c>
      <c r="B31" s="88">
        <v>10</v>
      </c>
      <c r="C31" s="88">
        <v>5</v>
      </c>
      <c r="D31" s="88">
        <v>8</v>
      </c>
      <c r="E31" s="88">
        <v>1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1</v>
      </c>
      <c r="M31" s="88">
        <v>1</v>
      </c>
      <c r="N31" s="88">
        <v>0</v>
      </c>
      <c r="O31" s="88">
        <v>0</v>
      </c>
      <c r="P31" s="88">
        <v>1</v>
      </c>
      <c r="Q31" s="88">
        <v>0</v>
      </c>
      <c r="R31" s="88">
        <v>0</v>
      </c>
      <c r="S31" s="146"/>
    </row>
    <row r="32" spans="1:19" ht="15.75" thickBot="1" x14ac:dyDescent="0.3">
      <c r="A32" s="87">
        <v>3</v>
      </c>
      <c r="B32" s="88">
        <v>1</v>
      </c>
      <c r="C32" s="88">
        <v>3</v>
      </c>
      <c r="D32" s="88">
        <v>1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451</v>
      </c>
      <c r="B36" s="88">
        <v>407</v>
      </c>
      <c r="C36" s="88">
        <v>126</v>
      </c>
      <c r="D36" s="88">
        <v>124</v>
      </c>
      <c r="E36" s="88">
        <v>47</v>
      </c>
      <c r="F36" s="88">
        <v>42</v>
      </c>
      <c r="G36" s="88">
        <v>12</v>
      </c>
      <c r="H36" s="88">
        <v>11</v>
      </c>
      <c r="I36" s="88">
        <v>53</v>
      </c>
      <c r="J36" s="88">
        <v>45</v>
      </c>
      <c r="K36" s="88">
        <v>71</v>
      </c>
      <c r="L36" s="88">
        <v>58</v>
      </c>
      <c r="M36" s="88">
        <v>39</v>
      </c>
      <c r="N36" s="88">
        <v>43</v>
      </c>
      <c r="O36" s="88">
        <v>61</v>
      </c>
      <c r="P36" s="88">
        <v>47</v>
      </c>
      <c r="Q36" s="88">
        <v>40</v>
      </c>
      <c r="R36" s="88">
        <v>36</v>
      </c>
      <c r="S36" s="146" t="s">
        <v>59</v>
      </c>
    </row>
    <row r="37" spans="1:19" ht="15.75" thickBot="1" x14ac:dyDescent="0.3">
      <c r="A37" s="87">
        <v>9</v>
      </c>
      <c r="B37" s="88">
        <v>11</v>
      </c>
      <c r="C37" s="88">
        <v>3</v>
      </c>
      <c r="D37" s="88">
        <v>2</v>
      </c>
      <c r="E37" s="88">
        <v>2</v>
      </c>
      <c r="F37" s="88">
        <v>2</v>
      </c>
      <c r="G37" s="88">
        <v>0</v>
      </c>
      <c r="H37" s="88">
        <v>0</v>
      </c>
      <c r="I37" s="88">
        <v>0</v>
      </c>
      <c r="J37" s="88">
        <v>2</v>
      </c>
      <c r="K37" s="88">
        <v>1</v>
      </c>
      <c r="L37" s="88">
        <v>1</v>
      </c>
      <c r="M37" s="88">
        <v>1</v>
      </c>
      <c r="N37" s="88">
        <v>0</v>
      </c>
      <c r="O37" s="88">
        <v>1</v>
      </c>
      <c r="P37" s="88">
        <v>1</v>
      </c>
      <c r="Q37" s="88">
        <v>1</v>
      </c>
      <c r="R37" s="88">
        <v>3</v>
      </c>
      <c r="S37" s="146"/>
    </row>
    <row r="38" spans="1:19" ht="15.75" thickBot="1" x14ac:dyDescent="0.3">
      <c r="A38" s="87">
        <v>54</v>
      </c>
      <c r="B38" s="88">
        <v>70</v>
      </c>
      <c r="C38" s="88">
        <v>16</v>
      </c>
      <c r="D38" s="88">
        <v>21</v>
      </c>
      <c r="E38" s="88">
        <v>8</v>
      </c>
      <c r="F38" s="88">
        <v>6</v>
      </c>
      <c r="G38" s="88">
        <v>0</v>
      </c>
      <c r="H38" s="88">
        <v>1</v>
      </c>
      <c r="I38" s="88">
        <v>9</v>
      </c>
      <c r="J38" s="88">
        <v>13</v>
      </c>
      <c r="K38" s="88">
        <v>7</v>
      </c>
      <c r="L38" s="88">
        <v>9</v>
      </c>
      <c r="M38" s="88">
        <v>2</v>
      </c>
      <c r="N38" s="88">
        <v>7</v>
      </c>
      <c r="O38" s="88">
        <v>9</v>
      </c>
      <c r="P38" s="88">
        <v>9</v>
      </c>
      <c r="Q38" s="88">
        <v>3</v>
      </c>
      <c r="R38" s="88">
        <v>4</v>
      </c>
      <c r="S38" s="146"/>
    </row>
    <row r="39" spans="1:19" ht="15.75" thickBot="1" x14ac:dyDescent="0.3">
      <c r="A39" s="87">
        <v>3</v>
      </c>
      <c r="B39" s="88">
        <v>6</v>
      </c>
      <c r="C39" s="88">
        <v>1</v>
      </c>
      <c r="D39" s="88">
        <v>1</v>
      </c>
      <c r="E39" s="88">
        <v>1</v>
      </c>
      <c r="F39" s="88">
        <v>2</v>
      </c>
      <c r="G39" s="88">
        <v>0</v>
      </c>
      <c r="H39" s="88">
        <v>0</v>
      </c>
      <c r="I39" s="88">
        <v>0</v>
      </c>
      <c r="J39" s="88">
        <v>2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0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14</v>
      </c>
      <c r="B40" s="88">
        <v>13</v>
      </c>
      <c r="C40" s="88">
        <v>4</v>
      </c>
      <c r="D40" s="88">
        <v>11</v>
      </c>
      <c r="E40" s="88">
        <v>2</v>
      </c>
      <c r="F40" s="88">
        <v>0</v>
      </c>
      <c r="G40" s="88">
        <v>1</v>
      </c>
      <c r="H40" s="88">
        <v>0</v>
      </c>
      <c r="I40" s="88">
        <v>3</v>
      </c>
      <c r="J40" s="88">
        <v>0</v>
      </c>
      <c r="K40" s="88">
        <v>0</v>
      </c>
      <c r="L40" s="88">
        <v>2</v>
      </c>
      <c r="M40" s="88">
        <v>3</v>
      </c>
      <c r="N40" s="88">
        <v>0</v>
      </c>
      <c r="O40" s="88">
        <v>0</v>
      </c>
      <c r="P40" s="88">
        <v>0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232</v>
      </c>
      <c r="B41" s="88">
        <v>220</v>
      </c>
      <c r="C41" s="88">
        <v>69</v>
      </c>
      <c r="D41" s="88">
        <v>66</v>
      </c>
      <c r="E41" s="88">
        <v>25</v>
      </c>
      <c r="F41" s="88">
        <v>14</v>
      </c>
      <c r="G41" s="88">
        <v>8</v>
      </c>
      <c r="H41" s="88">
        <v>5</v>
      </c>
      <c r="I41" s="88">
        <v>25</v>
      </c>
      <c r="J41" s="88">
        <v>22</v>
      </c>
      <c r="K41" s="88">
        <v>35</v>
      </c>
      <c r="L41" s="88">
        <v>36</v>
      </c>
      <c r="M41" s="88">
        <v>15</v>
      </c>
      <c r="N41" s="88">
        <v>21</v>
      </c>
      <c r="O41" s="88">
        <v>32</v>
      </c>
      <c r="P41" s="88">
        <v>34</v>
      </c>
      <c r="Q41" s="88">
        <v>23</v>
      </c>
      <c r="R41" s="88">
        <v>21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12</v>
      </c>
      <c r="B43" s="88">
        <v>14</v>
      </c>
      <c r="C43" s="88">
        <v>5</v>
      </c>
      <c r="D43" s="88">
        <v>9</v>
      </c>
      <c r="E43" s="88">
        <v>0</v>
      </c>
      <c r="F43" s="88">
        <v>0</v>
      </c>
      <c r="G43" s="88">
        <v>1</v>
      </c>
      <c r="H43" s="88">
        <v>0</v>
      </c>
      <c r="I43" s="88">
        <v>4</v>
      </c>
      <c r="J43" s="88">
        <v>0</v>
      </c>
      <c r="K43" s="88">
        <v>0</v>
      </c>
      <c r="L43" s="88">
        <v>3</v>
      </c>
      <c r="M43" s="88">
        <v>2</v>
      </c>
      <c r="N43" s="88">
        <v>0</v>
      </c>
      <c r="O43" s="88">
        <v>0</v>
      </c>
      <c r="P43" s="88">
        <v>1</v>
      </c>
      <c r="Q43" s="88">
        <v>0</v>
      </c>
      <c r="R43" s="88">
        <v>1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237</v>
      </c>
      <c r="B45" s="88">
        <v>234</v>
      </c>
      <c r="C45" s="88">
        <v>65</v>
      </c>
      <c r="D45" s="88">
        <v>57</v>
      </c>
      <c r="E45" s="88">
        <v>29</v>
      </c>
      <c r="F45" s="88">
        <v>30</v>
      </c>
      <c r="G45" s="88">
        <v>7</v>
      </c>
      <c r="H45" s="88">
        <v>5</v>
      </c>
      <c r="I45" s="88">
        <v>26</v>
      </c>
      <c r="J45" s="88">
        <v>29</v>
      </c>
      <c r="K45" s="88">
        <v>30</v>
      </c>
      <c r="L45" s="88">
        <v>33</v>
      </c>
      <c r="M45" s="88">
        <v>19</v>
      </c>
      <c r="N45" s="88">
        <v>22</v>
      </c>
      <c r="O45" s="88">
        <v>33</v>
      </c>
      <c r="P45" s="88">
        <v>33</v>
      </c>
      <c r="Q45" s="88">
        <v>28</v>
      </c>
      <c r="R45" s="88">
        <v>25</v>
      </c>
      <c r="S45" s="146"/>
    </row>
    <row r="46" spans="1:19" ht="15.75" thickBot="1" x14ac:dyDescent="0.3">
      <c r="A46" s="87">
        <v>4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2</v>
      </c>
      <c r="L46" s="88">
        <v>0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113</v>
      </c>
      <c r="B47" s="88">
        <v>106</v>
      </c>
      <c r="C47" s="88">
        <v>46</v>
      </c>
      <c r="D47" s="88">
        <v>34</v>
      </c>
      <c r="E47" s="88">
        <v>23</v>
      </c>
      <c r="F47" s="88">
        <v>24</v>
      </c>
      <c r="G47" s="88">
        <v>3</v>
      </c>
      <c r="H47" s="88">
        <v>1</v>
      </c>
      <c r="I47" s="88">
        <v>3</v>
      </c>
      <c r="J47" s="88">
        <v>9</v>
      </c>
      <c r="K47" s="88">
        <v>11</v>
      </c>
      <c r="L47" s="88">
        <v>12</v>
      </c>
      <c r="M47" s="88">
        <v>4</v>
      </c>
      <c r="N47" s="88">
        <v>4</v>
      </c>
      <c r="O47" s="88">
        <v>10</v>
      </c>
      <c r="P47" s="88">
        <v>15</v>
      </c>
      <c r="Q47" s="88">
        <v>11</v>
      </c>
      <c r="R47" s="88">
        <v>7</v>
      </c>
      <c r="S47" s="146" t="s">
        <v>61</v>
      </c>
    </row>
    <row r="48" spans="1:19" ht="15.75" thickBot="1" x14ac:dyDescent="0.3">
      <c r="A48" s="87">
        <v>6</v>
      </c>
      <c r="B48" s="88">
        <v>5</v>
      </c>
      <c r="C48" s="88">
        <v>4</v>
      </c>
      <c r="D48" s="88">
        <v>1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1</v>
      </c>
      <c r="N48" s="88">
        <v>0</v>
      </c>
      <c r="O48" s="88">
        <v>0</v>
      </c>
      <c r="P48" s="88">
        <v>1</v>
      </c>
      <c r="Q48" s="88">
        <v>1</v>
      </c>
      <c r="R48" s="88">
        <v>0</v>
      </c>
      <c r="S48" s="146"/>
    </row>
    <row r="49" spans="1:19" ht="15.75" thickBot="1" x14ac:dyDescent="0.3">
      <c r="A49" s="87">
        <v>22</v>
      </c>
      <c r="B49" s="88">
        <v>26</v>
      </c>
      <c r="C49" s="88">
        <v>7</v>
      </c>
      <c r="D49" s="88">
        <v>13</v>
      </c>
      <c r="E49" s="88">
        <v>4</v>
      </c>
      <c r="F49" s="88">
        <v>2</v>
      </c>
      <c r="G49" s="88">
        <v>1</v>
      </c>
      <c r="H49" s="88">
        <v>1</v>
      </c>
      <c r="I49" s="88">
        <v>0</v>
      </c>
      <c r="J49" s="88">
        <v>3</v>
      </c>
      <c r="K49" s="88">
        <v>2</v>
      </c>
      <c r="L49" s="88">
        <v>4</v>
      </c>
      <c r="M49" s="88">
        <v>1</v>
      </c>
      <c r="N49" s="88">
        <v>1</v>
      </c>
      <c r="O49" s="88">
        <v>5</v>
      </c>
      <c r="P49" s="88">
        <v>0</v>
      </c>
      <c r="Q49" s="88">
        <v>1</v>
      </c>
      <c r="R49" s="88">
        <v>2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2019-10-04T06:51:49Z</dcterms:modified>
</cp:coreProperties>
</file>