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 firstSheet="7" activeTab="19"/>
  </bookViews>
  <sheets>
    <sheet name="Лист1" sheetId="1" r:id="rId1"/>
    <sheet name="лист 2" sheetId="23" r:id="rId2"/>
    <sheet name="лист 3" sheetId="25" r:id="rId3"/>
    <sheet name="лист 4" sheetId="20" r:id="rId4"/>
    <sheet name="лист 5" sheetId="21" r:id="rId5"/>
    <sheet name="лист 6" sheetId="2" r:id="rId6"/>
    <sheet name="лист 7" sheetId="3" r:id="rId7"/>
    <sheet name="лист 8" sheetId="4" r:id="rId8"/>
    <sheet name="лист 10" sheetId="6" r:id="rId9"/>
    <sheet name="корр" sheetId="7" r:id="rId10"/>
    <sheet name="фб" sheetId="22" r:id="rId11"/>
    <sheet name="уис" sheetId="8" r:id="rId12"/>
    <sheet name="лист 14" sheetId="9" r:id="rId13"/>
    <sheet name="Лист15" sheetId="10" r:id="rId14"/>
    <sheet name="Лист16" sheetId="11" r:id="rId15"/>
    <sheet name="Лист17" sheetId="12" r:id="rId16"/>
    <sheet name="лист 18" sheetId="13" r:id="rId17"/>
    <sheet name="лист 19" sheetId="15" r:id="rId18"/>
    <sheet name="лист 20" sheetId="14" r:id="rId19"/>
    <sheet name="лист 21" sheetId="16" r:id="rId20"/>
    <sheet name="жалобы" sheetId="17" r:id="rId21"/>
    <sheet name="сми" sheetId="18" r:id="rId22"/>
    <sheet name="Лист2" sheetId="26" r:id="rId23"/>
    <sheet name="11" sheetId="27" r:id="rId24"/>
    <sheet name="кадры" sheetId="28" r:id="rId25"/>
  </sheets>
  <definedNames>
    <definedName name="Z_DAED5F8A_1D0F_4FEC_9F91_AE1C92AB4224_.wvu.PrintArea" localSheetId="5" hidden="1">'лист 6'!$A$1:$G$9</definedName>
    <definedName name="_xlnm.Print_Area" localSheetId="20">жалобы!$A$1:$I$36</definedName>
    <definedName name="_xlnm.Print_Area" localSheetId="24">кадры!$A$1:$J$47</definedName>
    <definedName name="_xlnm.Print_Area" localSheetId="9">корр!$A$1:$I$48</definedName>
    <definedName name="_xlnm.Print_Area" localSheetId="8">'лист 10'!$A$1:$I$41</definedName>
    <definedName name="_xlnm.Print_Area" localSheetId="12">'лист 14'!$A$1:$I$44</definedName>
    <definedName name="_xlnm.Print_Area" localSheetId="16">'лист 18'!$A$1:$I$43</definedName>
    <definedName name="_xlnm.Print_Area" localSheetId="17">'лист 19'!$A$1:$I$50</definedName>
    <definedName name="_xlnm.Print_Area" localSheetId="18">'лист 20'!$A$1:$J$45</definedName>
    <definedName name="_xlnm.Print_Area" localSheetId="19">'лист 21'!$A$1:$I$44</definedName>
    <definedName name="_xlnm.Print_Area" localSheetId="2">'лист 3'!$A$1:$J$18</definedName>
    <definedName name="_xlnm.Print_Area" localSheetId="3">'лист 4'!$A$1:$J$46</definedName>
    <definedName name="_xlnm.Print_Area" localSheetId="4">'лист 5'!$A$1:$I$38</definedName>
    <definedName name="_xlnm.Print_Area" localSheetId="5">'лист 6'!$A$1:$J$26</definedName>
    <definedName name="_xlnm.Print_Area" localSheetId="6">'лист 7'!$A$1:$K$72</definedName>
    <definedName name="_xlnm.Print_Area" localSheetId="7">'лист 8'!$A$1:$I$58</definedName>
    <definedName name="_xlnm.Print_Area" localSheetId="0">Лист1!$A$1:$A$20</definedName>
    <definedName name="_xlnm.Print_Area" localSheetId="13">Лист15!$A$1:$I$41</definedName>
    <definedName name="_xlnm.Print_Area" localSheetId="14">Лист16!$A$1:$I$47</definedName>
    <definedName name="_xlnm.Print_Area" localSheetId="15">Лист17!$A$1:$I$43</definedName>
    <definedName name="_xlnm.Print_Area" localSheetId="22">Лист2!$A$1:$J$26</definedName>
    <definedName name="_xlnm.Print_Area" localSheetId="21">сми!$A$1:$I$48</definedName>
    <definedName name="_xlnm.Print_Area" localSheetId="11">уис!$A$1:$I$45</definedName>
  </definedNames>
  <calcPr calcId="145621"/>
  <customWorkbookViews>
    <customWorkbookView name="р" guid="{DAED5F8A-1D0F-4FEC-9F91-AE1C92AB4224}" maximized="1" windowWidth="1596" windowHeight="675" activeSheetId="2"/>
  </customWorkbookViews>
</workbook>
</file>

<file path=xl/calcChain.xml><?xml version="1.0" encoding="utf-8"?>
<calcChain xmlns="http://schemas.openxmlformats.org/spreadsheetml/2006/main">
  <c r="F49" i="3" l="1"/>
  <c r="F43" i="3"/>
  <c r="F35" i="3"/>
  <c r="F15" i="3"/>
  <c r="F9" i="3"/>
  <c r="F3" i="3"/>
  <c r="E16" i="4" l="1"/>
  <c r="E10" i="4"/>
  <c r="E4" i="4"/>
  <c r="G5" i="14" l="1"/>
  <c r="G7" i="14"/>
  <c r="G8" i="14"/>
  <c r="G10" i="14"/>
  <c r="G12" i="14"/>
  <c r="G4" i="14"/>
  <c r="F10" i="6" l="1"/>
  <c r="F9" i="6"/>
  <c r="F7" i="6"/>
  <c r="F5" i="6"/>
  <c r="F34" i="21"/>
  <c r="F30" i="21"/>
  <c r="F28" i="21"/>
  <c r="F25" i="21"/>
  <c r="F22" i="21"/>
  <c r="F16" i="21"/>
  <c r="F14" i="21"/>
  <c r="F11" i="21"/>
  <c r="F8" i="21"/>
  <c r="F6" i="21"/>
  <c r="F4" i="21"/>
  <c r="F2" i="21"/>
  <c r="F35" i="20"/>
  <c r="F33" i="20"/>
  <c r="F30" i="20"/>
  <c r="F28" i="20"/>
  <c r="F26" i="20"/>
  <c r="F24" i="20"/>
  <c r="F17" i="20"/>
  <c r="F15" i="20"/>
  <c r="F13" i="20"/>
  <c r="F11" i="20"/>
  <c r="F8" i="20"/>
  <c r="F6" i="20"/>
  <c r="F5" i="26" l="1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4" i="26"/>
  <c r="F11" i="22"/>
  <c r="F7" i="22"/>
  <c r="F8" i="22"/>
  <c r="F9" i="22"/>
  <c r="F10" i="22"/>
  <c r="F6" i="22"/>
  <c r="D16" i="4"/>
  <c r="D10" i="4"/>
  <c r="D4" i="4"/>
  <c r="C16" i="4"/>
  <c r="C10" i="4"/>
  <c r="C4" i="4"/>
  <c r="D49" i="3"/>
  <c r="D43" i="3"/>
  <c r="D35" i="3"/>
  <c r="D15" i="3"/>
  <c r="D9" i="3"/>
  <c r="D3" i="3"/>
  <c r="D18" i="2"/>
  <c r="F22" i="4" l="1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1" i="6"/>
  <c r="F6" i="18" l="1"/>
  <c r="F7" i="18"/>
  <c r="F8" i="18"/>
  <c r="F9" i="18"/>
  <c r="F10" i="18"/>
  <c r="F11" i="18"/>
  <c r="F12" i="18"/>
  <c r="F5" i="18"/>
  <c r="F5" i="17"/>
  <c r="F6" i="17"/>
  <c r="F7" i="17"/>
  <c r="F8" i="17"/>
  <c r="F9" i="17"/>
  <c r="F10" i="17"/>
  <c r="F11" i="17"/>
  <c r="F12" i="17"/>
  <c r="F4" i="17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3" i="16"/>
  <c r="F9" i="15"/>
  <c r="F6" i="15"/>
  <c r="F7" i="15"/>
  <c r="F8" i="15"/>
  <c r="F5" i="15"/>
  <c r="F5" i="13"/>
  <c r="F6" i="13"/>
  <c r="F7" i="13"/>
  <c r="F8" i="13"/>
  <c r="F9" i="13"/>
  <c r="F10" i="13"/>
  <c r="F11" i="13"/>
  <c r="F12" i="13"/>
  <c r="F4" i="13"/>
  <c r="F6" i="12"/>
  <c r="F7" i="12"/>
  <c r="F8" i="12"/>
  <c r="F9" i="12"/>
  <c r="F10" i="12"/>
  <c r="F11" i="12"/>
  <c r="F12" i="12"/>
  <c r="F13" i="12"/>
  <c r="F14" i="12"/>
  <c r="F5" i="12"/>
  <c r="F7" i="11"/>
  <c r="F8" i="11"/>
  <c r="F9" i="11"/>
  <c r="F10" i="11"/>
  <c r="F11" i="11"/>
  <c r="F12" i="11"/>
  <c r="F13" i="11"/>
  <c r="F14" i="11"/>
  <c r="F15" i="11"/>
  <c r="F6" i="11"/>
  <c r="F7" i="10"/>
  <c r="F8" i="10"/>
  <c r="F9" i="10"/>
  <c r="F10" i="10"/>
  <c r="F11" i="10"/>
  <c r="F12" i="10"/>
  <c r="F13" i="10"/>
  <c r="F14" i="10"/>
  <c r="F15" i="10"/>
  <c r="F6" i="10"/>
  <c r="F6" i="9"/>
  <c r="F7" i="9"/>
  <c r="F8" i="9"/>
  <c r="F9" i="9"/>
  <c r="F10" i="9"/>
  <c r="F11" i="9"/>
  <c r="F12" i="9"/>
  <c r="F13" i="9"/>
  <c r="F14" i="9"/>
  <c r="F5" i="9"/>
  <c r="F11" i="8"/>
  <c r="F7" i="8"/>
  <c r="F8" i="8"/>
  <c r="F9" i="8"/>
  <c r="F10" i="8"/>
  <c r="F6" i="8"/>
  <c r="F6" i="7"/>
  <c r="F7" i="7"/>
  <c r="F8" i="7"/>
  <c r="F9" i="7"/>
  <c r="F10" i="7"/>
  <c r="F5" i="7"/>
  <c r="G44" i="3"/>
  <c r="G45" i="3"/>
  <c r="G46" i="3"/>
  <c r="G47" i="3"/>
  <c r="G48" i="3"/>
  <c r="G50" i="3"/>
  <c r="G51" i="3"/>
  <c r="G52" i="3"/>
  <c r="G53" i="3"/>
  <c r="G24" i="3"/>
  <c r="G25" i="3"/>
  <c r="G29" i="3"/>
  <c r="G30" i="3"/>
  <c r="G31" i="3"/>
  <c r="G32" i="3"/>
  <c r="G36" i="3"/>
  <c r="G37" i="3"/>
  <c r="G38" i="3"/>
  <c r="G39" i="3"/>
  <c r="G23" i="3"/>
  <c r="G4" i="3"/>
  <c r="G5" i="3"/>
  <c r="G6" i="3"/>
  <c r="G7" i="3"/>
  <c r="G8" i="3"/>
  <c r="G10" i="3"/>
  <c r="G11" i="3"/>
  <c r="G12" i="3"/>
  <c r="G13" i="3"/>
  <c r="G14" i="3"/>
  <c r="G16" i="3"/>
  <c r="G17" i="3"/>
  <c r="G18" i="3"/>
  <c r="G19" i="3"/>
  <c r="F19" i="2"/>
  <c r="F20" i="2"/>
  <c r="F21" i="2"/>
  <c r="F22" i="2"/>
  <c r="F23" i="2"/>
  <c r="F6" i="2"/>
  <c r="F4" i="2"/>
  <c r="F18" i="2" l="1"/>
  <c r="G49" i="3"/>
  <c r="G43" i="3"/>
  <c r="G35" i="3"/>
  <c r="G15" i="3"/>
  <c r="G9" i="3"/>
  <c r="G3" i="3"/>
  <c r="F5" i="2" l="1"/>
</calcChain>
</file>

<file path=xl/sharedStrings.xml><?xml version="1.0" encoding="utf-8"?>
<sst xmlns="http://schemas.openxmlformats.org/spreadsheetml/2006/main" count="483" uniqueCount="291">
  <si>
    <t>+- %</t>
  </si>
  <si>
    <t>Незаконный оборот наркотиков</t>
  </si>
  <si>
    <t>Работа прокурора по выявленным и поставленным на учет преступлениям</t>
  </si>
  <si>
    <t>Данные</t>
  </si>
  <si>
    <t>+ -%</t>
  </si>
  <si>
    <t xml:space="preserve">Выявлено и поставлено на учет преступлений </t>
  </si>
  <si>
    <t>Привлечено к дисциплинарной ответственности  сотрудников за нарушения допущенные при учете-регистрации преступлений</t>
  </si>
  <si>
    <t>Возбуждено уголовных дел</t>
  </si>
  <si>
    <t>Направлено уголовных дел  в суды</t>
  </si>
  <si>
    <t xml:space="preserve">Осуждено сотрудников </t>
  </si>
  <si>
    <t>Работа следственного аппарата, органов дознания МВД и Госнаркоконтроля</t>
  </si>
  <si>
    <t>Всего находилось дел в производстве</t>
  </si>
  <si>
    <t>В т.ч. у следователей СК</t>
  </si>
  <si>
    <t>В т.ч.  у следователей МВД</t>
  </si>
  <si>
    <t>В т.ч.  у дознания МВД</t>
  </si>
  <si>
    <t>В т.ч.  у следователей ФСКН</t>
  </si>
  <si>
    <t>В т.ч.  дознания ФСКН</t>
  </si>
  <si>
    <t>Окончено дел</t>
  </si>
  <si>
    <t>Следователями  СК</t>
  </si>
  <si>
    <t>Следователями МВД</t>
  </si>
  <si>
    <t>Дознанием МВД</t>
  </si>
  <si>
    <t>Следователями  ФСКН</t>
  </si>
  <si>
    <t>Дознанием ФСКН</t>
  </si>
  <si>
    <t>Направлено в суд</t>
  </si>
  <si>
    <t>Следователями СК</t>
  </si>
  <si>
    <t xml:space="preserve">Прекращено дел  </t>
  </si>
  <si>
    <t>Число лиц, производство по делу о которых прекращено за отсутствием события, состава или непричастностью</t>
  </si>
  <si>
    <t>Оправдано лиц</t>
  </si>
  <si>
    <t xml:space="preserve">Приостановлено дел </t>
  </si>
  <si>
    <t>Расследовано в срок свыше УПК</t>
  </si>
  <si>
    <t>Возвращено прокурором для дополнительного расследования</t>
  </si>
  <si>
    <t>Задержанные в порядке ст.91 УПК РФ</t>
  </si>
  <si>
    <t>+ - %</t>
  </si>
  <si>
    <t>Всего задержано (по всем органам)</t>
  </si>
  <si>
    <t xml:space="preserve">Следователями  ОВД  </t>
  </si>
  <si>
    <t>Дознание  ОВД</t>
  </si>
  <si>
    <t>Следователи  ФСКН</t>
  </si>
  <si>
    <t>Дознание ФСКН</t>
  </si>
  <si>
    <t>Из них арестовано (по всем органам)</t>
  </si>
  <si>
    <t>Дознание ОВД</t>
  </si>
  <si>
    <t>Освобождено</t>
  </si>
  <si>
    <t>Отказано судом в заключении под стражу</t>
  </si>
  <si>
    <t xml:space="preserve">Прокурором принесено представлений </t>
  </si>
  <si>
    <t>на решение суда/ из них удовлетворено</t>
  </si>
  <si>
    <t>Надзор за исполнением законов на досудебной стадии уголовного судопроизводства</t>
  </si>
  <si>
    <t>+ -</t>
  </si>
  <si>
    <t>%</t>
  </si>
  <si>
    <t>Отменено постановлений об отказе в возбуждении уголовного дела  СО</t>
  </si>
  <si>
    <t>Отменено постановлений о прекращении уголовного дела (уголовного преследования) СО</t>
  </si>
  <si>
    <t xml:space="preserve">Отменено постановлений о прекращении дознания </t>
  </si>
  <si>
    <t xml:space="preserve">Отменено постановлений о приостановлении предварительного следствия </t>
  </si>
  <si>
    <t>Отменено постановлений о приостановлении  дознания</t>
  </si>
  <si>
    <t xml:space="preserve">Выявлено нарушений законов при производстве следствии и дознания 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</si>
  <si>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</si>
  <si>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</t>
  </si>
  <si>
    <t xml:space="preserve">Направлено материалов для решения вопроса об уголовном преследовании в порядке п.2 ч. 2 ст.37 УПК РФ </t>
  </si>
  <si>
    <t xml:space="preserve">Возбуждено уголовных дел </t>
  </si>
  <si>
    <t xml:space="preserve">Внесено представлений, информаций </t>
  </si>
  <si>
    <t xml:space="preserve">Привлечено к дисциплинарной ответственности </t>
  </si>
  <si>
    <t xml:space="preserve">Судом возвращено уголовных дел по ст. 237 УПК РФ </t>
  </si>
  <si>
    <t>+-%</t>
  </si>
  <si>
    <t xml:space="preserve">Всего зарегистрировано преступлений </t>
  </si>
  <si>
    <t xml:space="preserve">% раскрываемости </t>
  </si>
  <si>
    <t>Выявлено ОВД</t>
  </si>
  <si>
    <t>Выявлено органами ФСКН</t>
  </si>
  <si>
    <t>Организованной группой</t>
  </si>
  <si>
    <t>Изъято наркотических средств</t>
  </si>
  <si>
    <t>Выявлено нарушений</t>
  </si>
  <si>
    <t>Опротестовано незаконных правовых актов</t>
  </si>
  <si>
    <t>Внесено представлений</t>
  </si>
  <si>
    <t>По представлениям привлечено к дисциплинарной ответственности лиц</t>
  </si>
  <si>
    <t>Направлено материалов в порядке ч.2 ст.37 УПК РФ</t>
  </si>
  <si>
    <t>По результатам проверок возбуждено уголовных дел</t>
  </si>
  <si>
    <t xml:space="preserve">НАДЗОР ЗА ИСПОЛНЕНИЕМ УГОЛОВНЫХ НАКАЗАНИЙ </t>
  </si>
  <si>
    <t>Проведено проверок</t>
  </si>
  <si>
    <t>Наказано лиц</t>
  </si>
  <si>
    <t>Внесено протестов</t>
  </si>
  <si>
    <t>По протестам отменено незаконных актов</t>
  </si>
  <si>
    <t xml:space="preserve">Надзор за исполнением законов, соблюдением прав и свобод граждан </t>
  </si>
  <si>
    <t>+ /--</t>
  </si>
  <si>
    <t xml:space="preserve">Выявлено нарушений законов всего </t>
  </si>
  <si>
    <t xml:space="preserve">Принесено протестов </t>
  </si>
  <si>
    <t>Изменено актов по удовл. протестам</t>
  </si>
  <si>
    <t xml:space="preserve"> Направлено исков</t>
  </si>
  <si>
    <t xml:space="preserve"> Внесено представлений</t>
  </si>
  <si>
    <t>Наказано по представлениям</t>
  </si>
  <si>
    <t>Привлечено к администрат. ответ-ти</t>
  </si>
  <si>
    <t>Предостережено</t>
  </si>
  <si>
    <t>Направлено материалов в порядке ч. 2 п. 2 ст. 37 УПК РФ</t>
  </si>
  <si>
    <t>В сфере экономики</t>
  </si>
  <si>
    <t>Выявлено нарушений законов</t>
  </si>
  <si>
    <t>Принесено протестов</t>
  </si>
  <si>
    <t>Направлено исков</t>
  </si>
  <si>
    <t>В сфере охраны окружающей среды и природопользования</t>
  </si>
  <si>
    <t>В сфере соблюдения прав и свобод человека</t>
  </si>
  <si>
    <t xml:space="preserve">Направлено материалов в порядке ч. 2 п. 2 ст. 37 УПК РФ </t>
  </si>
  <si>
    <t xml:space="preserve">О ПРАВАХ И ИНТЕРЕСАХ НЕСОВЕРШЕННОЛЕТНИХ </t>
  </si>
  <si>
    <t>+ - ,%</t>
  </si>
  <si>
    <t xml:space="preserve">Совершено преступлений несовершеннолетними </t>
  </si>
  <si>
    <t>Привлечено к дисциплинарной ответственности</t>
  </si>
  <si>
    <t>Привлечено к административной ответственности</t>
  </si>
  <si>
    <t>Предъявлено исков</t>
  </si>
  <si>
    <t xml:space="preserve">Участие прокурора в уголовном судопроизводстве </t>
  </si>
  <si>
    <t>+,-%</t>
  </si>
  <si>
    <t>Всего рассмотрено дел судами области</t>
  </si>
  <si>
    <t>Из</t>
  </si>
  <si>
    <t>С вынесением приговора</t>
  </si>
  <si>
    <t>них</t>
  </si>
  <si>
    <t>С возвращением прокурору</t>
  </si>
  <si>
    <t>Оправдано или прекращено судом по реабилитирующим основаниям  (в лицах)</t>
  </si>
  <si>
    <t>Рассмотрено апелляционных  представлений (в лицах)</t>
  </si>
  <si>
    <t>Из них удовлетворено / в процентах</t>
  </si>
  <si>
    <t xml:space="preserve">Участие прокуроров в арбитражном судопроизводстве </t>
  </si>
  <si>
    <t>Удовлетворено из рассмотренных судом</t>
  </si>
  <si>
    <t>Прекращено ввиду добровольного удовлетворения требований прокурора</t>
  </si>
  <si>
    <t xml:space="preserve">Участие прокуроров в гражданском судопроизводстве </t>
  </si>
  <si>
    <t>+  -  %</t>
  </si>
  <si>
    <t>Участие прокурора</t>
  </si>
  <si>
    <t>В т.ч. рассмотрено судом 1 инстанции</t>
  </si>
  <si>
    <t>В соответствии с заключением прокурора</t>
  </si>
  <si>
    <t>В т.ч. о восстановлении на работу</t>
  </si>
  <si>
    <t>О выселении</t>
  </si>
  <si>
    <t>На сумму (в тыс. рублей)</t>
  </si>
  <si>
    <t>Удовлетворено всего/ %</t>
  </si>
  <si>
    <t>Эффективность аппелляционного обжалования</t>
  </si>
  <si>
    <t xml:space="preserve">Работа по рассмотрению обращений граждан </t>
  </si>
  <si>
    <t>Разрешено</t>
  </si>
  <si>
    <t>Удовлетворено  жалоб</t>
  </si>
  <si>
    <t xml:space="preserve">По вопросам надзора за исполнением законов </t>
  </si>
  <si>
    <t xml:space="preserve">По вопросам следствия и дознания </t>
  </si>
  <si>
    <t>По вопросам законности судебных постановлений по уголовным делам</t>
  </si>
  <si>
    <t>По вопросам законности судебных постановлений по гражданским делам</t>
  </si>
  <si>
    <t xml:space="preserve">По вопросам надзора за исполнением уголовных  наказаний </t>
  </si>
  <si>
    <t>Принято граждан</t>
  </si>
  <si>
    <t xml:space="preserve">Принято лично прокурором или заместителем </t>
  </si>
  <si>
    <t xml:space="preserve">Работа по взаимодействию со средствами массовой информации </t>
  </si>
  <si>
    <t>Всего выступлений в СМИ</t>
  </si>
  <si>
    <t>О надзоре за соблюдением прав и свобод граждан</t>
  </si>
  <si>
    <t>О борьбе с преступностью</t>
  </si>
  <si>
    <t>В сфере законодательства о н/л</t>
  </si>
  <si>
    <t>В печати</t>
  </si>
  <si>
    <t>По радио</t>
  </si>
  <si>
    <t>По телевидению</t>
  </si>
  <si>
    <t>В сети «Интернет»</t>
  </si>
  <si>
    <t xml:space="preserve">Удельный вес от зарегистрированных </t>
  </si>
  <si>
    <t>Отменено постановлений об отказе в возбуждении уголовного дела  (дознание)</t>
  </si>
  <si>
    <t>Удовлетворено всего  /  % от рассмотренных</t>
  </si>
  <si>
    <t>31 / 2</t>
  </si>
  <si>
    <t xml:space="preserve">Надзор за исполнением законодательства о государственной и муниципальной службе,                                   противодействии коррупции </t>
  </si>
  <si>
    <t>С О Д Е Р Ж А Н И Е</t>
  </si>
  <si>
    <t>Сведения о состоянии преступности</t>
  </si>
  <si>
    <t>Зарегистрировано преступлений</t>
  </si>
  <si>
    <t>Раскрыто (%)</t>
  </si>
  <si>
    <t>Тяжкие и особо тяжкие</t>
  </si>
  <si>
    <t xml:space="preserve">Умышленные убийства </t>
  </si>
  <si>
    <t>(с покушениями)</t>
  </si>
  <si>
    <t>Умышленное причинение тяжкого вреда здоровью</t>
  </si>
  <si>
    <t>В т.ч. ч.4 ст.111 УК РФ</t>
  </si>
  <si>
    <t>Изнасилования</t>
  </si>
  <si>
    <t>Разбойные нападения</t>
  </si>
  <si>
    <t>Грабежи</t>
  </si>
  <si>
    <t>Кражи (все)</t>
  </si>
  <si>
    <t>Кражи транспортных средств</t>
  </si>
  <si>
    <t>Неправомерное завладение</t>
  </si>
  <si>
    <t>транспортным средством</t>
  </si>
  <si>
    <t>Незаконное приобретение, хранение, сбыт оружия (ст.ст. 222,223 УК РФ)</t>
  </si>
  <si>
    <t>Кражи, грабежи, разбои (сотовые телефоны)</t>
  </si>
  <si>
    <t>Раскрыто %</t>
  </si>
  <si>
    <t>Хулиганство</t>
  </si>
  <si>
    <t>ДТП (со смертельным исходом)</t>
  </si>
  <si>
    <t>Преступления экономической</t>
  </si>
  <si>
    <t>направленности</t>
  </si>
  <si>
    <t>Преступления небольшой</t>
  </si>
  <si>
    <t>тяжести</t>
  </si>
  <si>
    <t>Преступления средней тяжести</t>
  </si>
  <si>
    <t>Несовершеннолетние</t>
  </si>
  <si>
    <t>Удельный вес (%)</t>
  </si>
  <si>
    <t>Ранее совершавшие</t>
  </si>
  <si>
    <t>преступления</t>
  </si>
  <si>
    <t>В состоянии алкогольного</t>
  </si>
  <si>
    <t>опьянения</t>
  </si>
  <si>
    <t>Группой лиц</t>
  </si>
  <si>
    <t>В общественных местах</t>
  </si>
  <si>
    <t>В т.ч. на улицах</t>
  </si>
  <si>
    <t>Сведения о состоянии преступности  ………………………………………………………………………… 2-5</t>
  </si>
  <si>
    <t>Работа следственного аппарата, органов дознания МВД и Госнаркоконтроля……………………….... 7 - 10</t>
  </si>
  <si>
    <t>Рассмотрено уголовных  дел Калужским областным судом</t>
  </si>
  <si>
    <t>Из них с участием коллегии присяжных заседателей (дел/лиц)</t>
  </si>
  <si>
    <t xml:space="preserve">Поддержано обвинение лично горрайпрокурорами </t>
  </si>
  <si>
    <t>Рассмотренно кассационных  представлений ( в лицах)</t>
  </si>
  <si>
    <t>2/4</t>
  </si>
  <si>
    <t>10/100%</t>
  </si>
  <si>
    <t>12/2</t>
  </si>
  <si>
    <t>Работа прокурора по выявленным и поставленным на учет преступлениям …………….…………….. 6</t>
  </si>
  <si>
    <t>Возбужденно производств об административных правонарушениях</t>
  </si>
  <si>
    <t xml:space="preserve"> Надзор за исполнением законов о федеральной безопасности, межнациональных отношениях и противодействии экстремизму</t>
  </si>
  <si>
    <t>Напрвленно исков</t>
  </si>
  <si>
    <t>Уголовные дела в сфере</t>
  </si>
  <si>
    <t>возбуждено</t>
  </si>
  <si>
    <t>окончено</t>
  </si>
  <si>
    <t>прекращено</t>
  </si>
  <si>
    <t>приостановленные</t>
  </si>
  <si>
    <t>приченено</t>
  </si>
  <si>
    <t>возмещено</t>
  </si>
  <si>
    <t>Оборонно-промышленный комплекс</t>
  </si>
  <si>
    <t>Заработная плата</t>
  </si>
  <si>
    <t>ЖКХ</t>
  </si>
  <si>
    <t>Несчастные случаи на производстве</t>
  </si>
  <si>
    <t>Экологические</t>
  </si>
  <si>
    <t>Экстремисские</t>
  </si>
  <si>
    <t>Требования / Представления</t>
  </si>
  <si>
    <t>4\0</t>
  </si>
  <si>
    <t>1\0</t>
  </si>
  <si>
    <t>0\0</t>
  </si>
  <si>
    <t>ущерб (в тыс.руб)</t>
  </si>
  <si>
    <t>2\1</t>
  </si>
  <si>
    <t>Уголовные дела об отдельных категориях преступлений</t>
  </si>
  <si>
    <t>Задержанные в порядке ст.91 УПК РФ……………………………………………………………..…...…….. 13</t>
  </si>
  <si>
    <t>Надзор за исполнением законов на досудебной стадии уголовного судопроизводства…………..….... 14</t>
  </si>
  <si>
    <t>Незаконный оборот наркотиков……………………………………………………………………...………… 15</t>
  </si>
  <si>
    <t>Надзор за исполнением законодательства о противодействии коррупции……………………………... 16</t>
  </si>
  <si>
    <t>Надзор за исполнением уголовных наказаний…………………………………………………..…………… 18</t>
  </si>
  <si>
    <t>Работа прокурора в сфере защиты прав несовершеннолетних …………………………………………..  23</t>
  </si>
  <si>
    <t>Участие прокурора в арбитражном судопроизводстве ……………………………………………………..  24</t>
  </si>
  <si>
    <t>Участие прокуроров в уголовном судопроизводстве……………………………..………………………..   25</t>
  </si>
  <si>
    <t>Участие прокуроров в гражданском судопроизводстве…………………………………………………...   26</t>
  </si>
  <si>
    <t>Работа по рассмотрению обращений граждан…………………….…………………………………….…..   27</t>
  </si>
  <si>
    <t>Работа по взаимодействию со средствами массовой информации……………………………………....   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</si>
  <si>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</si>
  <si>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6\1</t>
  </si>
  <si>
    <t>14\12</t>
  </si>
  <si>
    <t>3\1</t>
  </si>
  <si>
    <t>7/15</t>
  </si>
  <si>
    <t>3/8</t>
  </si>
  <si>
    <t>177 /76,3%</t>
  </si>
  <si>
    <t>9/100%</t>
  </si>
  <si>
    <t>7/100%</t>
  </si>
  <si>
    <t>204/86,4%</t>
  </si>
  <si>
    <t>259/94,8%</t>
  </si>
  <si>
    <t>122 (отменено 22)</t>
  </si>
  <si>
    <t>105 (отменено 24)</t>
  </si>
  <si>
    <t>Уголовные дела об отдельных категориях преступлений. . . . . . . . . . . . . . . . . . . . . . . . . . . . . . . . . . . . . . . . . .11-12</t>
  </si>
  <si>
    <t>Вопросы соблюдения прав и свобод граждан (всего)……………………………….……………………. 19 - 22</t>
  </si>
  <si>
    <t>Надзор за исполнением законов о федеральной безопасности,                                                                                                                                                                  межнациональных отношениях и противодействии экстремизму. . . . . . . . . . . . . . . . . . . . . .  . . . . . . . . . .  .17</t>
  </si>
  <si>
    <t>1/0</t>
  </si>
  <si>
    <t>96,7  /   0</t>
  </si>
  <si>
    <t>Возбуждено уголовных дел  СО</t>
  </si>
  <si>
    <t>Возбуждено уголовных дел (дознание)</t>
  </si>
  <si>
    <t>Отменено постановлений о возбуждении уголоного дела</t>
  </si>
  <si>
    <t>Сведения о мерах прокурорского реагирования(11)</t>
  </si>
  <si>
    <t>Калужская область
за январь - июнь 2016 года</t>
  </si>
  <si>
    <t>Всего</t>
  </si>
  <si>
    <t>В том числе:</t>
  </si>
  <si>
    <t xml:space="preserve"> из данных графы 1:</t>
  </si>
  <si>
    <t>СК</t>
  </si>
  <si>
    <t>МВД</t>
  </si>
  <si>
    <t>ФСКН</t>
  </si>
  <si>
    <t>ФССП</t>
  </si>
  <si>
    <t>Выявлено нарушений, допущенных при учете преступлений</t>
  </si>
  <si>
    <t>Выявлено нарушенийпри формировании № 1-Е, 1-ЕМ, 2-Е</t>
  </si>
  <si>
    <t>Общее число принятых мер</t>
  </si>
  <si>
    <t>В т.ч.</t>
  </si>
  <si>
    <t>направлено информаций</t>
  </si>
  <si>
    <t>внесено представлений</t>
  </si>
  <si>
    <t>направлено материалов (п.2 ч.2 ст.37 УПК РФ) для решения вопроса об уголовном преследовании</t>
  </si>
  <si>
    <t>***</t>
  </si>
  <si>
    <t>возбуждено уголовных дел</t>
  </si>
  <si>
    <t>Привлечено лиц к дисциплинарной ответственности</t>
  </si>
  <si>
    <t>-,0</t>
  </si>
  <si>
    <t>из них руководителей</t>
  </si>
  <si>
    <t>Показатели</t>
  </si>
  <si>
    <t>2014 год</t>
  </si>
  <si>
    <t>2015 год</t>
  </si>
  <si>
    <t>Аттестационная комиссия</t>
  </si>
  <si>
    <t>Количество заседаний аттестационной комиссии</t>
  </si>
  <si>
    <t>Количество аттестованных</t>
  </si>
  <si>
    <t>Количество аттестованных на вышестоящие должности</t>
  </si>
  <si>
    <t>Количество аттестованных впервые</t>
  </si>
  <si>
    <t>Комиссия по урегулированию конфликта интересов</t>
  </si>
  <si>
    <t>Количество заседаний комиссии</t>
  </si>
  <si>
    <t>Количество лиц, привлеченных к дисциплинарной, материальной ответственности по итогам заседаний</t>
  </si>
  <si>
    <t>Выявлено правовой статистикой</t>
  </si>
  <si>
    <t>1/1</t>
  </si>
  <si>
    <t>144/82,2%</t>
  </si>
  <si>
    <t>8/100%</t>
  </si>
  <si>
    <t>Рассмотрено уголовных дел (материалов) в апелляционной инстанции</t>
  </si>
  <si>
    <t>1\3</t>
  </si>
  <si>
    <t>9\2</t>
  </si>
  <si>
    <t>13\4</t>
  </si>
  <si>
    <t>120 (отменено 18)</t>
  </si>
  <si>
    <t>Работа с кадрами………………………………………………………...……………………………………....  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</si>
</sst>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&quot;  &quot;"/>
    <numFmt numFmtId="166" formatCode="####0.0"/>
  </numFmts>
  <fonts count="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3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6" fillId="0" borderId="0"/>
    <xf numFmtId="0" fontId="46" fillId="0" borderId="0"/>
    <xf numFmtId="0" fontId="53" fillId="0" borderId="0"/>
    <xf numFmtId="0" fontId="55" fillId="0" borderId="0"/>
  </cellStyleXfs>
  <cellXfs count="589">
    <xf numFmtId="0" fontId="0" fillId="0" borderId="0" xfId="0"/>
    <xf numFmtId="0" fontId="7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19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9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21" xfId="0" applyBorder="1" applyAlignment="1"/>
    <xf numFmtId="0" fontId="0" fillId="0" borderId="23" xfId="0" applyBorder="1"/>
    <xf numFmtId="0" fontId="0" fillId="0" borderId="1" xfId="0" applyBorder="1"/>
    <xf numFmtId="0" fontId="0" fillId="0" borderId="0" xfId="0" applyBorder="1" applyAlignment="1"/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" fillId="0" borderId="0" xfId="0" applyFont="1"/>
    <xf numFmtId="0" fontId="5" fillId="0" borderId="3" xfId="0" applyFont="1" applyBorder="1" applyAlignment="1">
      <alignment horizontal="justify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/>
    <xf numFmtId="0" fontId="11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9" xfId="0" applyBorder="1"/>
    <xf numFmtId="0" fontId="3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31" fillId="0" borderId="0" xfId="0" applyNumberFormat="1" applyFont="1"/>
    <xf numFmtId="164" fontId="0" fillId="0" borderId="0" xfId="0" applyNumberFormat="1"/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4" fillId="0" borderId="0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33" fillId="0" borderId="2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Border="1" applyAlignment="1">
      <alignment horizontal="left"/>
    </xf>
    <xf numFmtId="164" fontId="9" fillId="0" borderId="4" xfId="0" applyNumberFormat="1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5" fillId="0" borderId="3" xfId="0" applyFont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 shrinkToFit="1"/>
    </xf>
    <xf numFmtId="0" fontId="5" fillId="4" borderId="4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36" fillId="0" borderId="19" xfId="0" applyNumberFormat="1" applyFont="1" applyBorder="1" applyAlignment="1">
      <alignment horizontal="right" wrapText="1"/>
    </xf>
    <xf numFmtId="0" fontId="36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5" fillId="4" borderId="18" xfId="0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20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8" fillId="4" borderId="21" xfId="0" applyFont="1" applyFill="1" applyBorder="1" applyAlignment="1">
      <alignment horizontal="center" vertical="center"/>
    </xf>
    <xf numFmtId="0" fontId="40" fillId="0" borderId="21" xfId="0" applyFont="1" applyBorder="1" applyAlignment="1">
      <alignment horizontal="left" vertical="center" wrapText="1"/>
    </xf>
    <xf numFmtId="0" fontId="38" fillId="4" borderId="21" xfId="0" applyFont="1" applyFill="1" applyBorder="1" applyAlignment="1">
      <alignment horizontal="center" vertical="center" wrapText="1"/>
    </xf>
    <xf numFmtId="0" fontId="40" fillId="0" borderId="21" xfId="0" applyFont="1" applyBorder="1" applyAlignment="1">
      <alignment horizontal="left" vertical="center"/>
    </xf>
    <xf numFmtId="2" fontId="38" fillId="4" borderId="21" xfId="0" applyNumberFormat="1" applyFont="1" applyFill="1" applyBorder="1" applyAlignment="1">
      <alignment horizontal="center" vertical="center"/>
    </xf>
    <xf numFmtId="0" fontId="38" fillId="4" borderId="2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9" fillId="0" borderId="7" xfId="0" applyNumberFormat="1" applyFont="1" applyBorder="1" applyAlignment="1">
      <alignment vertical="center" wrapText="1"/>
    </xf>
    <xf numFmtId="164" fontId="44" fillId="0" borderId="1" xfId="1" applyNumberFormat="1" applyFont="1" applyBorder="1" applyAlignment="1">
      <alignment horizontal="center" vertical="center" wrapText="1"/>
    </xf>
    <xf numFmtId="0" fontId="42" fillId="4" borderId="4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164" fontId="44" fillId="0" borderId="4" xfId="0" applyNumberFormat="1" applyFont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164" fontId="42" fillId="0" borderId="4" xfId="0" applyNumberFormat="1" applyFont="1" applyBorder="1" applyAlignment="1">
      <alignment horizontal="center" vertical="center" wrapText="1"/>
    </xf>
    <xf numFmtId="0" fontId="48" fillId="4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42" fillId="4" borderId="4" xfId="0" applyNumberFormat="1" applyFont="1" applyFill="1" applyBorder="1" applyAlignment="1">
      <alignment horizontal="center" vertical="center" wrapText="1"/>
    </xf>
    <xf numFmtId="1" fontId="44" fillId="4" borderId="4" xfId="0" applyNumberFormat="1" applyFont="1" applyFill="1" applyBorder="1" applyAlignment="1">
      <alignment horizontal="left" vertical="center" wrapText="1"/>
    </xf>
    <xf numFmtId="0" fontId="42" fillId="4" borderId="6" xfId="0" applyFont="1" applyFill="1" applyBorder="1" applyAlignment="1">
      <alignment horizontal="center" vertical="center" wrapText="1"/>
    </xf>
    <xf numFmtId="10" fontId="44" fillId="4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" fontId="15" fillId="4" borderId="4" xfId="0" applyNumberFormat="1" applyFont="1" applyFill="1" applyBorder="1" applyAlignment="1">
      <alignment horizontal="center" vertical="center" wrapText="1"/>
    </xf>
    <xf numFmtId="164" fontId="44" fillId="4" borderId="4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0" fillId="0" borderId="19" xfId="0" applyNumberFormat="1" applyBorder="1"/>
    <xf numFmtId="0" fontId="1" fillId="0" borderId="0" xfId="0" applyFont="1" applyBorder="1" applyAlignment="1">
      <alignment horizontal="right"/>
    </xf>
    <xf numFmtId="0" fontId="5" fillId="0" borderId="3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164" fontId="45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165" fontId="44" fillId="4" borderId="1" xfId="0" applyNumberFormat="1" applyFont="1" applyFill="1" applyBorder="1" applyAlignment="1">
      <alignment horizontal="center" vertical="center"/>
    </xf>
    <xf numFmtId="166" fontId="45" fillId="4" borderId="1" xfId="0" applyNumberFormat="1" applyFont="1" applyFill="1" applyBorder="1" applyAlignment="1">
      <alignment horizontal="center" vertical="center"/>
    </xf>
    <xf numFmtId="165" fontId="44" fillId="4" borderId="29" xfId="0" applyNumberFormat="1" applyFont="1" applyFill="1" applyBorder="1" applyAlignment="1">
      <alignment horizontal="center" vertical="center"/>
    </xf>
    <xf numFmtId="166" fontId="45" fillId="4" borderId="29" xfId="0" applyNumberFormat="1" applyFont="1" applyFill="1" applyBorder="1" applyAlignment="1">
      <alignment horizontal="center" vertical="center"/>
    </xf>
    <xf numFmtId="166" fontId="44" fillId="0" borderId="30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6" fontId="44" fillId="0" borderId="29" xfId="0" applyNumberFormat="1" applyFont="1" applyFill="1" applyBorder="1" applyAlignment="1">
      <alignment horizontal="center" vertical="center"/>
    </xf>
    <xf numFmtId="166" fontId="44" fillId="0" borderId="33" xfId="0" applyNumberFormat="1" applyFont="1" applyFill="1" applyBorder="1" applyAlignment="1">
      <alignment horizontal="center" vertical="center"/>
    </xf>
    <xf numFmtId="166" fontId="44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56" fillId="4" borderId="58" xfId="4" applyNumberFormat="1" applyFont="1" applyFill="1" applyBorder="1" applyAlignment="1">
      <alignment horizontal="center" vertical="center"/>
    </xf>
    <xf numFmtId="0" fontId="54" fillId="3" borderId="44" xfId="2" applyFont="1" applyFill="1" applyBorder="1" applyAlignment="1">
      <alignment vertical="center" wrapText="1"/>
    </xf>
    <xf numFmtId="1" fontId="56" fillId="4" borderId="43" xfId="4" applyNumberFormat="1" applyFont="1" applyFill="1" applyBorder="1" applyAlignment="1">
      <alignment horizontal="center" vertical="center"/>
    </xf>
    <xf numFmtId="1" fontId="56" fillId="4" borderId="50" xfId="4" applyNumberFormat="1" applyFont="1" applyFill="1" applyBorder="1" applyAlignment="1">
      <alignment horizontal="center" vertical="center"/>
    </xf>
    <xf numFmtId="0" fontId="58" fillId="0" borderId="3" xfId="0" applyFont="1" applyBorder="1" applyAlignment="1">
      <alignment vertical="center" wrapText="1"/>
    </xf>
    <xf numFmtId="0" fontId="39" fillId="0" borderId="4" xfId="0" applyFont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56" fillId="4" borderId="48" xfId="2" applyFont="1" applyFill="1" applyBorder="1" applyAlignment="1">
      <alignment horizontal="center" vertical="center" wrapText="1"/>
    </xf>
    <xf numFmtId="1" fontId="56" fillId="4" borderId="58" xfId="3" applyNumberFormat="1" applyFont="1" applyFill="1" applyBorder="1" applyAlignment="1">
      <alignment horizontal="center" vertical="center"/>
    </xf>
    <xf numFmtId="1" fontId="56" fillId="4" borderId="43" xfId="3" applyNumberFormat="1" applyFont="1" applyFill="1" applyBorder="1" applyAlignment="1">
      <alignment horizontal="center" vertical="center"/>
    </xf>
    <xf numFmtId="0" fontId="56" fillId="4" borderId="60" xfId="2" applyFont="1" applyFill="1" applyBorder="1" applyAlignment="1">
      <alignment horizontal="center" vertical="center" wrapText="1"/>
    </xf>
    <xf numFmtId="0" fontId="56" fillId="4" borderId="1" xfId="2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42" fillId="5" borderId="1" xfId="0" applyNumberFormat="1" applyFont="1" applyFill="1" applyBorder="1" applyAlignment="1">
      <alignment horizontal="center" vertical="center" wrapText="1"/>
    </xf>
    <xf numFmtId="166" fontId="43" fillId="5" borderId="1" xfId="0" applyNumberFormat="1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165" fontId="44" fillId="5" borderId="1" xfId="0" applyNumberFormat="1" applyFont="1" applyFill="1" applyBorder="1" applyAlignment="1">
      <alignment horizontal="center" vertical="center" wrapText="1"/>
    </xf>
    <xf numFmtId="166" fontId="45" fillId="5" borderId="1" xfId="0" applyNumberFormat="1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/>
    </xf>
    <xf numFmtId="166" fontId="45" fillId="5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57" fillId="5" borderId="49" xfId="2" applyFont="1" applyFill="1" applyBorder="1" applyAlignment="1">
      <alignment horizontal="center" vertical="center" wrapText="1"/>
    </xf>
    <xf numFmtId="1" fontId="57" fillId="5" borderId="28" xfId="3" applyNumberFormat="1" applyFont="1" applyFill="1" applyBorder="1" applyAlignment="1">
      <alignment horizontal="center" vertical="center"/>
    </xf>
    <xf numFmtId="0" fontId="57" fillId="5" borderId="1" xfId="2" applyFont="1" applyFill="1" applyBorder="1" applyAlignment="1">
      <alignment horizontal="center" vertical="center" wrapText="1"/>
    </xf>
    <xf numFmtId="1" fontId="57" fillId="5" borderId="28" xfId="4" applyNumberFormat="1" applyFont="1" applyFill="1" applyBorder="1" applyAlignment="1">
      <alignment horizontal="center" vertical="center"/>
    </xf>
    <xf numFmtId="1" fontId="57" fillId="5" borderId="44" xfId="4" applyNumberFormat="1" applyFont="1" applyFill="1" applyBorder="1" applyAlignment="1">
      <alignment horizontal="center" vertical="center"/>
    </xf>
    <xf numFmtId="1" fontId="57" fillId="5" borderId="51" xfId="4" applyNumberFormat="1" applyFont="1" applyFill="1" applyBorder="1" applyAlignment="1">
      <alignment horizontal="center" vertical="center"/>
    </xf>
    <xf numFmtId="1" fontId="57" fillId="5" borderId="44" xfId="3" applyNumberFormat="1" applyFont="1" applyFill="1" applyBorder="1" applyAlignment="1">
      <alignment horizontal="center" vertical="center"/>
    </xf>
    <xf numFmtId="0" fontId="57" fillId="5" borderId="27" xfId="2" applyFont="1" applyFill="1" applyBorder="1" applyAlignment="1">
      <alignment horizontal="center" vertical="center" wrapText="1"/>
    </xf>
    <xf numFmtId="0" fontId="57" fillId="5" borderId="69" xfId="2" applyFont="1" applyFill="1" applyBorder="1" applyAlignment="1">
      <alignment horizontal="center" vertical="center" wrapText="1"/>
    </xf>
    <xf numFmtId="0" fontId="57" fillId="5" borderId="61" xfId="2" applyFont="1" applyFill="1" applyBorder="1" applyAlignment="1">
      <alignment horizontal="center" vertical="center" wrapText="1"/>
    </xf>
    <xf numFmtId="0" fontId="57" fillId="5" borderId="10" xfId="2" applyFont="1" applyFill="1" applyBorder="1" applyAlignment="1">
      <alignment horizontal="center" vertical="center" wrapText="1"/>
    </xf>
    <xf numFmtId="1" fontId="57" fillId="5" borderId="64" xfId="4" applyNumberFormat="1" applyFont="1" applyFill="1" applyBorder="1" applyAlignment="1">
      <alignment horizontal="center" vertical="center"/>
    </xf>
    <xf numFmtId="1" fontId="57" fillId="5" borderId="66" xfId="4" applyNumberFormat="1" applyFont="1" applyFill="1" applyBorder="1" applyAlignment="1">
      <alignment horizontal="center" vertical="center"/>
    </xf>
    <xf numFmtId="1" fontId="57" fillId="5" borderId="70" xfId="4" applyNumberFormat="1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 wrapText="1"/>
    </xf>
    <xf numFmtId="0" fontId="59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4" fillId="5" borderId="4" xfId="0" applyFont="1" applyFill="1" applyBorder="1" applyAlignment="1">
      <alignment horizontal="center" vertical="center" wrapText="1"/>
    </xf>
    <xf numFmtId="0" fontId="45" fillId="5" borderId="4" xfId="0" applyFont="1" applyFill="1" applyBorder="1" applyAlignment="1">
      <alignment horizontal="center" vertical="center" wrapText="1"/>
    </xf>
    <xf numFmtId="10" fontId="44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0" fontId="5" fillId="3" borderId="4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47" fillId="3" borderId="4" xfId="0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 wrapText="1"/>
    </xf>
    <xf numFmtId="0" fontId="48" fillId="5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 vertical="center" wrapText="1"/>
    </xf>
    <xf numFmtId="0" fontId="44" fillId="5" borderId="1" xfId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" fontId="5" fillId="5" borderId="10" xfId="0" applyNumberFormat="1" applyFont="1" applyFill="1" applyBorder="1" applyAlignment="1">
      <alignment horizontal="center" vertical="center" wrapText="1"/>
    </xf>
    <xf numFmtId="1" fontId="7" fillId="5" borderId="10" xfId="0" applyNumberFormat="1" applyFont="1" applyFill="1" applyBorder="1" applyAlignment="1">
      <alignment horizontal="center" vertical="center" wrapText="1"/>
    </xf>
    <xf numFmtId="1" fontId="7" fillId="5" borderId="20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44" fillId="5" borderId="4" xfId="0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49" fontId="42" fillId="5" borderId="4" xfId="0" applyNumberFormat="1" applyFont="1" applyFill="1" applyBorder="1" applyAlignment="1">
      <alignment horizontal="center" vertical="center" wrapText="1"/>
    </xf>
    <xf numFmtId="1" fontId="44" fillId="5" borderId="4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left" vertical="center" wrapText="1"/>
    </xf>
    <xf numFmtId="164" fontId="56" fillId="3" borderId="59" xfId="2" applyNumberFormat="1" applyFont="1" applyFill="1" applyBorder="1" applyAlignment="1" applyProtection="1">
      <alignment horizontal="center" vertical="center"/>
      <protection locked="0"/>
    </xf>
    <xf numFmtId="164" fontId="56" fillId="0" borderId="59" xfId="2" applyNumberFormat="1" applyFont="1" applyFill="1" applyBorder="1" applyAlignment="1" applyProtection="1">
      <alignment horizontal="center" vertical="center"/>
      <protection locked="0"/>
    </xf>
    <xf numFmtId="164" fontId="57" fillId="3" borderId="55" xfId="2" applyNumberFormat="1" applyFont="1" applyFill="1" applyBorder="1" applyAlignment="1">
      <alignment horizontal="center" vertical="center" wrapText="1"/>
    </xf>
    <xf numFmtId="164" fontId="57" fillId="3" borderId="1" xfId="2" applyNumberFormat="1" applyFont="1" applyFill="1" applyBorder="1" applyAlignment="1">
      <alignment horizontal="center" vertical="center" wrapText="1"/>
    </xf>
    <xf numFmtId="164" fontId="56" fillId="3" borderId="1" xfId="2" applyNumberFormat="1" applyFont="1" applyFill="1" applyBorder="1" applyAlignment="1" applyProtection="1">
      <alignment horizontal="center" vertical="center"/>
      <protection locked="0"/>
    </xf>
    <xf numFmtId="164" fontId="56" fillId="3" borderId="54" xfId="2" applyNumberFormat="1" applyFont="1" applyFill="1" applyBorder="1" applyAlignment="1" applyProtection="1">
      <alignment horizontal="center" vertical="center"/>
      <protection locked="0"/>
    </xf>
    <xf numFmtId="164" fontId="57" fillId="3" borderId="54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0" fillId="4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39" fillId="4" borderId="1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8" fillId="5" borderId="21" xfId="0" applyFont="1" applyFill="1" applyBorder="1" applyAlignment="1">
      <alignment horizontal="center" vertical="center"/>
    </xf>
    <xf numFmtId="0" fontId="38" fillId="5" borderId="21" xfId="0" applyFont="1" applyFill="1" applyBorder="1" applyAlignment="1">
      <alignment horizontal="center" vertical="center" wrapText="1"/>
    </xf>
    <xf numFmtId="2" fontId="38" fillId="5" borderId="21" xfId="0" applyNumberFormat="1" applyFont="1" applyFill="1" applyBorder="1" applyAlignment="1">
      <alignment horizontal="center" vertical="center"/>
    </xf>
    <xf numFmtId="0" fontId="38" fillId="5" borderId="21" xfId="0" applyNumberFormat="1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6" fillId="0" borderId="0" xfId="0" applyFont="1" applyAlignment="1"/>
    <xf numFmtId="0" fontId="40" fillId="5" borderId="25" xfId="0" applyFont="1" applyFill="1" applyBorder="1" applyAlignment="1">
      <alignment horizontal="center" vertical="center" wrapText="1"/>
    </xf>
    <xf numFmtId="0" fontId="41" fillId="5" borderId="27" xfId="0" applyFont="1" applyFill="1" applyBorder="1" applyAlignment="1">
      <alignment wrapText="1"/>
    </xf>
    <xf numFmtId="0" fontId="41" fillId="5" borderId="28" xfId="0" applyFont="1" applyFill="1" applyBorder="1" applyAlignment="1">
      <alignment wrapText="1"/>
    </xf>
    <xf numFmtId="0" fontId="40" fillId="4" borderId="25" xfId="0" applyFont="1" applyFill="1" applyBorder="1" applyAlignment="1">
      <alignment horizontal="center" vertical="center" wrapText="1"/>
    </xf>
    <xf numFmtId="0" fontId="41" fillId="4" borderId="27" xfId="0" applyFont="1" applyFill="1" applyBorder="1" applyAlignment="1">
      <alignment wrapText="1"/>
    </xf>
    <xf numFmtId="0" fontId="41" fillId="4" borderId="28" xfId="0" applyFont="1" applyFill="1" applyBorder="1" applyAlignment="1">
      <alignment wrapText="1"/>
    </xf>
    <xf numFmtId="0" fontId="40" fillId="0" borderId="25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0" fillId="0" borderId="23" xfId="0" applyFont="1" applyBorder="1" applyAlignment="1"/>
    <xf numFmtId="0" fontId="18" fillId="0" borderId="2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0" fillId="5" borderId="2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6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44" fillId="0" borderId="31" xfId="0" applyNumberFormat="1" applyFont="1" applyFill="1" applyBorder="1" applyAlignment="1">
      <alignment horizontal="center" vertical="center"/>
    </xf>
    <xf numFmtId="166" fontId="44" fillId="0" borderId="32" xfId="0" applyNumberFormat="1" applyFont="1" applyFill="1" applyBorder="1" applyAlignment="1">
      <alignment horizontal="center" vertical="center"/>
    </xf>
    <xf numFmtId="165" fontId="44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6" fontId="44" fillId="0" borderId="36" xfId="0" applyNumberFormat="1" applyFont="1" applyFill="1" applyBorder="1" applyAlignment="1">
      <alignment horizontal="center" vertical="center"/>
    </xf>
    <xf numFmtId="166" fontId="44" fillId="0" borderId="37" xfId="0" applyNumberFormat="1" applyFont="1" applyFill="1" applyBorder="1" applyAlignment="1">
      <alignment horizontal="center" vertical="center"/>
    </xf>
    <xf numFmtId="165" fontId="42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5" fontId="44" fillId="4" borderId="1" xfId="0" applyNumberFormat="1" applyFont="1" applyFill="1" applyBorder="1" applyAlignment="1">
      <alignment horizontal="center" vertical="center"/>
    </xf>
    <xf numFmtId="165" fontId="44" fillId="4" borderId="34" xfId="0" applyNumberFormat="1" applyFont="1" applyFill="1" applyBorder="1" applyAlignment="1">
      <alignment horizontal="center" vertical="center"/>
    </xf>
    <xf numFmtId="165" fontId="44" fillId="4" borderId="3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6" fontId="44" fillId="0" borderId="1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Alignment="1"/>
    <xf numFmtId="0" fontId="17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0" fontId="17" fillId="0" borderId="0" xfId="0" applyFont="1" applyBorder="1" applyAlignment="1">
      <alignment horizontal="center" vertical="center"/>
    </xf>
    <xf numFmtId="0" fontId="24" fillId="0" borderId="0" xfId="0" applyFont="1" applyBorder="1" applyAlignment="1"/>
    <xf numFmtId="0" fontId="0" fillId="0" borderId="0" xfId="0" applyAlignment="1"/>
    <xf numFmtId="164" fontId="1" fillId="0" borderId="19" xfId="0" applyNumberFormat="1" applyFont="1" applyBorder="1" applyAlignment="1"/>
    <xf numFmtId="0" fontId="1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37" fillId="0" borderId="19" xfId="0" applyFont="1" applyBorder="1" applyAlignment="1">
      <alignment horizontal="right" vertical="top" wrapText="1"/>
    </xf>
    <xf numFmtId="0" fontId="37" fillId="0" borderId="0" xfId="0" applyFont="1" applyAlignment="1">
      <alignment horizontal="right" vertical="top" wrapText="1"/>
    </xf>
    <xf numFmtId="0" fontId="37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5" fillId="0" borderId="24" xfId="0" applyFont="1" applyBorder="1" applyAlignment="1">
      <alignment horizontal="center" wrapText="1"/>
    </xf>
    <xf numFmtId="0" fontId="24" fillId="0" borderId="24" xfId="0" applyFont="1" applyBorder="1" applyAlignment="1">
      <alignment horizontal="center"/>
    </xf>
    <xf numFmtId="164" fontId="24" fillId="0" borderId="24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6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wrapText="1"/>
    </xf>
    <xf numFmtId="0" fontId="27" fillId="0" borderId="0" xfId="0" applyFont="1" applyBorder="1" applyAlignment="1">
      <alignment wrapText="1"/>
    </xf>
    <xf numFmtId="49" fontId="44" fillId="4" borderId="7" xfId="0" applyNumberFormat="1" applyFont="1" applyFill="1" applyBorder="1" applyAlignment="1">
      <alignment horizontal="center" vertical="center" wrapText="1"/>
    </xf>
    <xf numFmtId="49" fontId="49" fillId="4" borderId="3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44" fillId="3" borderId="7" xfId="0" applyFont="1" applyFill="1" applyBorder="1" applyAlignment="1">
      <alignment horizontal="center" vertical="center" wrapText="1"/>
    </xf>
    <xf numFmtId="0" fontId="44" fillId="3" borderId="3" xfId="0" applyFont="1" applyFill="1" applyBorder="1" applyAlignment="1">
      <alignment horizontal="center" vertical="center" wrapText="1"/>
    </xf>
    <xf numFmtId="49" fontId="44" fillId="5" borderId="7" xfId="0" applyNumberFormat="1" applyFont="1" applyFill="1" applyBorder="1" applyAlignment="1">
      <alignment horizontal="center" vertical="center" wrapText="1"/>
    </xf>
    <xf numFmtId="49" fontId="49" fillId="5" borderId="3" xfId="0" applyNumberFormat="1" applyFont="1" applyFill="1" applyBorder="1" applyAlignment="1">
      <alignment horizontal="center" vertical="center" wrapText="1"/>
    </xf>
    <xf numFmtId="0" fontId="44" fillId="0" borderId="7" xfId="0" applyNumberFormat="1" applyFont="1" applyBorder="1" applyAlignment="1">
      <alignment horizontal="center" vertical="center" wrapText="1"/>
    </xf>
    <xf numFmtId="0" fontId="44" fillId="0" borderId="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1" fillId="0" borderId="19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8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19" xfId="0" applyFont="1" applyBorder="1" applyAlignment="1"/>
    <xf numFmtId="0" fontId="17" fillId="0" borderId="7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18" fillId="0" borderId="7" xfId="0" applyFont="1" applyBorder="1" applyAlignment="1">
      <alignment horizontal="left" vertical="center" wrapText="1" indent="1"/>
    </xf>
    <xf numFmtId="0" fontId="18" fillId="0" borderId="3" xfId="0" applyFont="1" applyBorder="1" applyAlignment="1">
      <alignment horizontal="left" vertical="center" wrapText="1" indent="1"/>
    </xf>
    <xf numFmtId="0" fontId="24" fillId="4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top"/>
    </xf>
    <xf numFmtId="0" fontId="5" fillId="0" borderId="7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37" fillId="0" borderId="0" xfId="0" applyFont="1" applyAlignment="1">
      <alignment horizontal="center"/>
    </xf>
    <xf numFmtId="0" fontId="17" fillId="2" borderId="10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18" fillId="2" borderId="20" xfId="0" applyFont="1" applyFill="1" applyBorder="1" applyAlignment="1">
      <alignment horizontal="justify" vertical="center" wrapText="1"/>
    </xf>
    <xf numFmtId="0" fontId="18" fillId="2" borderId="11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18" fillId="2" borderId="10" xfId="0" applyFont="1" applyFill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42" fillId="4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0" fontId="18" fillId="0" borderId="2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9" fillId="3" borderId="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3" xfId="0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54" fillId="3" borderId="67" xfId="2" applyFont="1" applyFill="1" applyBorder="1" applyAlignment="1">
      <alignment vertical="center" wrapText="1"/>
    </xf>
    <xf numFmtId="0" fontId="54" fillId="3" borderId="68" xfId="2" applyFont="1" applyFill="1" applyBorder="1"/>
    <xf numFmtId="0" fontId="0" fillId="0" borderId="9" xfId="0" applyBorder="1" applyAlignment="1">
      <alignment wrapText="1"/>
    </xf>
    <xf numFmtId="164" fontId="0" fillId="0" borderId="9" xfId="0" applyNumberFormat="1" applyBorder="1" applyAlignment="1">
      <alignment wrapText="1"/>
    </xf>
    <xf numFmtId="0" fontId="51" fillId="3" borderId="38" xfId="2" applyFont="1" applyFill="1" applyBorder="1" applyAlignment="1">
      <alignment horizontal="center" vertical="center" wrapText="1"/>
    </xf>
    <xf numFmtId="0" fontId="51" fillId="3" borderId="39" xfId="2" applyFont="1" applyFill="1" applyBorder="1" applyAlignment="1">
      <alignment horizontal="center" vertical="center"/>
    </xf>
    <xf numFmtId="0" fontId="51" fillId="3" borderId="43" xfId="2" applyFont="1" applyFill="1" applyBorder="1" applyAlignment="1">
      <alignment horizontal="center" vertical="center"/>
    </xf>
    <xf numFmtId="0" fontId="51" fillId="3" borderId="44" xfId="2" applyFont="1" applyFill="1" applyBorder="1" applyAlignment="1">
      <alignment horizontal="center" vertical="center"/>
    </xf>
    <xf numFmtId="0" fontId="51" fillId="3" borderId="50" xfId="2" applyFont="1" applyFill="1" applyBorder="1" applyAlignment="1">
      <alignment horizontal="center" vertical="center"/>
    </xf>
    <xf numFmtId="0" fontId="51" fillId="3" borderId="51" xfId="2" applyFont="1" applyFill="1" applyBorder="1" applyAlignment="1">
      <alignment horizontal="center" vertical="center"/>
    </xf>
    <xf numFmtId="0" fontId="43" fillId="3" borderId="38" xfId="2" applyFont="1" applyFill="1" applyBorder="1" applyAlignment="1">
      <alignment horizontal="center" vertical="center" wrapText="1"/>
    </xf>
    <xf numFmtId="0" fontId="43" fillId="3" borderId="39" xfId="2" applyFont="1" applyFill="1" applyBorder="1" applyAlignment="1">
      <alignment horizontal="center" vertical="center" wrapText="1"/>
    </xf>
    <xf numFmtId="164" fontId="43" fillId="3" borderId="40" xfId="2" applyNumberFormat="1" applyFont="1" applyFill="1" applyBorder="1" applyAlignment="1">
      <alignment horizontal="center" vertical="center" wrapText="1"/>
    </xf>
    <xf numFmtId="0" fontId="43" fillId="3" borderId="43" xfId="2" applyFont="1" applyFill="1" applyBorder="1" applyAlignment="1">
      <alignment horizontal="center" vertical="center" wrapText="1"/>
    </xf>
    <xf numFmtId="0" fontId="43" fillId="3" borderId="44" xfId="2" applyFont="1" applyFill="1" applyBorder="1" applyAlignment="1">
      <alignment horizontal="center" vertical="center" wrapText="1"/>
    </xf>
    <xf numFmtId="164" fontId="43" fillId="3" borderId="45" xfId="2" applyNumberFormat="1" applyFont="1" applyFill="1" applyBorder="1" applyAlignment="1">
      <alignment horizontal="center" vertical="center" wrapText="1"/>
    </xf>
    <xf numFmtId="0" fontId="43" fillId="3" borderId="50" xfId="2" applyFont="1" applyFill="1" applyBorder="1" applyAlignment="1">
      <alignment horizontal="center" vertical="center" wrapText="1"/>
    </xf>
    <xf numFmtId="0" fontId="43" fillId="3" borderId="51" xfId="2" applyFont="1" applyFill="1" applyBorder="1" applyAlignment="1">
      <alignment horizontal="center" vertical="center" wrapText="1"/>
    </xf>
    <xf numFmtId="164" fontId="43" fillId="3" borderId="52" xfId="2" applyNumberFormat="1" applyFont="1" applyFill="1" applyBorder="1" applyAlignment="1">
      <alignment horizontal="center" vertical="center" wrapText="1"/>
    </xf>
    <xf numFmtId="0" fontId="43" fillId="3" borderId="41" xfId="2" applyFont="1" applyFill="1" applyBorder="1" applyAlignment="1">
      <alignment horizontal="center" vertical="center" wrapText="1"/>
    </xf>
    <xf numFmtId="0" fontId="43" fillId="3" borderId="42" xfId="2" applyFont="1" applyFill="1" applyBorder="1" applyAlignment="1">
      <alignment horizontal="center" vertical="center" wrapText="1"/>
    </xf>
    <xf numFmtId="164" fontId="43" fillId="3" borderId="42" xfId="2" applyNumberFormat="1" applyFont="1" applyFill="1" applyBorder="1" applyAlignment="1">
      <alignment horizontal="center" vertical="center" wrapText="1"/>
    </xf>
    <xf numFmtId="0" fontId="43" fillId="3" borderId="46" xfId="2" applyFont="1" applyFill="1" applyBorder="1" applyAlignment="1">
      <alignment horizontal="center" vertical="center" wrapText="1"/>
    </xf>
    <xf numFmtId="0" fontId="43" fillId="3" borderId="47" xfId="2" applyFont="1" applyFill="1" applyBorder="1" applyAlignment="1">
      <alignment horizontal="center" vertical="center" wrapText="1"/>
    </xf>
    <xf numFmtId="164" fontId="43" fillId="3" borderId="47" xfId="2" applyNumberFormat="1" applyFont="1" applyFill="1" applyBorder="1" applyAlignment="1">
      <alignment horizontal="center" vertical="center" wrapText="1"/>
    </xf>
    <xf numFmtId="0" fontId="43" fillId="3" borderId="48" xfId="2" applyFont="1" applyFill="1" applyBorder="1" applyAlignment="1">
      <alignment horizontal="center" vertical="center" wrapText="1"/>
    </xf>
    <xf numFmtId="0" fontId="43" fillId="3" borderId="49" xfId="2" applyFont="1" applyFill="1" applyBorder="1" applyAlignment="1">
      <alignment horizontal="center" vertical="center" wrapText="1"/>
    </xf>
    <xf numFmtId="164" fontId="43" fillId="3" borderId="49" xfId="2" applyNumberFormat="1" applyFont="1" applyFill="1" applyBorder="1" applyAlignment="1">
      <alignment horizontal="center" vertical="center" wrapText="1"/>
    </xf>
    <xf numFmtId="164" fontId="43" fillId="3" borderId="53" xfId="2" applyNumberFormat="1" applyFont="1" applyFill="1" applyBorder="1" applyAlignment="1">
      <alignment horizontal="center" vertical="center" wrapText="1"/>
    </xf>
    <xf numFmtId="0" fontId="52" fillId="3" borderId="56" xfId="2" applyFont="1" applyFill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0" fontId="52" fillId="3" borderId="62" xfId="2" applyFont="1" applyFill="1" applyBorder="1" applyAlignment="1">
      <alignment horizontal="center" vertical="center" wrapText="1"/>
    </xf>
    <xf numFmtId="0" fontId="50" fillId="0" borderId="63" xfId="0" applyFont="1" applyBorder="1" applyAlignment="1">
      <alignment horizontal="center" vertical="center" wrapText="1"/>
    </xf>
    <xf numFmtId="0" fontId="54" fillId="3" borderId="43" xfId="2" applyFont="1" applyFill="1" applyBorder="1" applyAlignment="1">
      <alignment horizontal="left" vertical="center" wrapText="1"/>
    </xf>
    <xf numFmtId="0" fontId="54" fillId="3" borderId="44" xfId="2" applyFont="1" applyFill="1" applyBorder="1" applyAlignment="1">
      <alignment horizontal="left" vertical="center" wrapText="1"/>
    </xf>
    <xf numFmtId="0" fontId="54" fillId="3" borderId="65" xfId="2" applyFont="1" applyFill="1" applyBorder="1" applyAlignment="1">
      <alignment horizontal="left" vertical="center" textRotation="90" wrapText="1"/>
    </xf>
    <xf numFmtId="0" fontId="54" fillId="3" borderId="60" xfId="2" applyFont="1" applyFill="1" applyBorder="1" applyAlignment="1">
      <alignment horizontal="left" vertical="center" textRotation="90" wrapText="1"/>
    </xf>
    <xf numFmtId="0" fontId="54" fillId="3" borderId="58" xfId="2" applyFont="1" applyFill="1" applyBorder="1" applyAlignment="1">
      <alignment horizontal="left" vertical="center" textRotation="90" wrapText="1"/>
    </xf>
    <xf numFmtId="0" fontId="0" fillId="0" borderId="0" xfId="0" applyAlignment="1">
      <alignment horizont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5" borderId="7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vertical="center" wrapText="1"/>
    </xf>
  </cellXfs>
  <cellStyles count="5">
    <cellStyle name="Обычный" xfId="0" builtinId="0"/>
    <cellStyle name="Обычный 2" xfId="2"/>
    <cellStyle name="Обычный_501-1" xfId="4"/>
    <cellStyle name="Обычный_501-1 2" xfId="3"/>
    <cellStyle name="Обычный_Лист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Layout" zoomScaleSheetLayoutView="115" workbookViewId="0">
      <selection activeCell="A8" sqref="A8"/>
    </sheetView>
  </sheetViews>
  <sheetFormatPr defaultRowHeight="15" x14ac:dyDescent="0.25"/>
  <cols>
    <col min="1" max="1" width="111" customWidth="1"/>
  </cols>
  <sheetData>
    <row r="1" spans="1:8" ht="18.75" x14ac:dyDescent="0.25">
      <c r="A1" s="88" t="s">
        <v>149</v>
      </c>
    </row>
    <row r="2" spans="1:8" s="89" customFormat="1" ht="18" customHeight="1" x14ac:dyDescent="0.2">
      <c r="A2" s="130" t="s">
        <v>184</v>
      </c>
    </row>
    <row r="3" spans="1:8" s="89" customFormat="1" ht="16.5" customHeight="1" x14ac:dyDescent="0.2">
      <c r="A3" s="130" t="s">
        <v>193</v>
      </c>
      <c r="H3" s="106"/>
    </row>
    <row r="4" spans="1:8" s="89" customFormat="1" ht="16.5" customHeight="1" x14ac:dyDescent="0.2">
      <c r="A4" s="130" t="s">
        <v>185</v>
      </c>
      <c r="G4" s="106"/>
      <c r="H4" s="106"/>
    </row>
    <row r="5" spans="1:8" s="89" customFormat="1" ht="16.5" customHeight="1" x14ac:dyDescent="0.2">
      <c r="A5" s="130" t="s">
        <v>241</v>
      </c>
      <c r="G5" s="106"/>
      <c r="H5" s="106"/>
    </row>
    <row r="6" spans="1:8" s="89" customFormat="1" ht="15" customHeight="1" x14ac:dyDescent="0.2">
      <c r="A6" s="130" t="s">
        <v>217</v>
      </c>
      <c r="G6" s="106"/>
      <c r="H6" s="106"/>
    </row>
    <row r="7" spans="1:8" s="89" customFormat="1" ht="15.75" customHeight="1" x14ac:dyDescent="0.2">
      <c r="A7" s="130" t="s">
        <v>218</v>
      </c>
      <c r="G7" s="106"/>
      <c r="H7" s="106"/>
    </row>
    <row r="8" spans="1:8" s="89" customFormat="1" ht="15.75" customHeight="1" x14ac:dyDescent="0.2">
      <c r="A8" s="130" t="s">
        <v>219</v>
      </c>
      <c r="G8" s="106"/>
      <c r="H8" s="106"/>
    </row>
    <row r="9" spans="1:8" s="89" customFormat="1" ht="15" customHeight="1" x14ac:dyDescent="0.2">
      <c r="A9" s="130" t="s">
        <v>220</v>
      </c>
      <c r="G9" s="106"/>
      <c r="H9" s="106"/>
    </row>
    <row r="10" spans="1:8" s="89" customFormat="1" ht="28.5" customHeight="1" x14ac:dyDescent="0.2">
      <c r="A10" s="166" t="s">
        <v>243</v>
      </c>
      <c r="G10" s="106"/>
      <c r="H10" s="106"/>
    </row>
    <row r="11" spans="1:8" s="89" customFormat="1" ht="18" customHeight="1" x14ac:dyDescent="0.2">
      <c r="A11" s="130" t="s">
        <v>221</v>
      </c>
      <c r="G11" s="106"/>
      <c r="H11" s="106"/>
    </row>
    <row r="12" spans="1:8" s="89" customFormat="1" ht="17.25" customHeight="1" x14ac:dyDescent="0.2">
      <c r="A12" s="130" t="s">
        <v>242</v>
      </c>
      <c r="G12" s="106"/>
      <c r="H12" s="106"/>
    </row>
    <row r="13" spans="1:8" s="89" customFormat="1" ht="16.5" customHeight="1" x14ac:dyDescent="0.2">
      <c r="A13" s="130" t="s">
        <v>222</v>
      </c>
      <c r="G13" s="106"/>
      <c r="H13" s="106"/>
    </row>
    <row r="14" spans="1:8" s="89" customFormat="1" ht="18.75" customHeight="1" x14ac:dyDescent="0.2">
      <c r="A14" s="130" t="s">
        <v>223</v>
      </c>
      <c r="G14" s="106"/>
      <c r="H14" s="106"/>
    </row>
    <row r="15" spans="1:8" s="89" customFormat="1" ht="17.25" customHeight="1" x14ac:dyDescent="0.2">
      <c r="A15" s="130" t="s">
        <v>224</v>
      </c>
      <c r="G15" s="106"/>
      <c r="H15" s="106"/>
    </row>
    <row r="16" spans="1:8" s="89" customFormat="1" ht="18" customHeight="1" x14ac:dyDescent="0.2">
      <c r="A16" s="130" t="s">
        <v>225</v>
      </c>
      <c r="G16" s="106"/>
      <c r="H16" s="106"/>
    </row>
    <row r="17" spans="1:8" s="89" customFormat="1" ht="18" customHeight="1" x14ac:dyDescent="0.2">
      <c r="A17" s="130" t="s">
        <v>226</v>
      </c>
      <c r="G17" s="106"/>
      <c r="H17" s="106"/>
    </row>
    <row r="18" spans="1:8" s="89" customFormat="1" ht="16.5" customHeight="1" x14ac:dyDescent="0.2">
      <c r="A18" s="130" t="s">
        <v>227</v>
      </c>
      <c r="G18" s="106"/>
      <c r="H18" s="106"/>
    </row>
    <row r="19" spans="1:8" ht="15.75" customHeight="1" x14ac:dyDescent="0.25">
      <c r="A19" s="130" t="s">
        <v>290</v>
      </c>
      <c r="G19" s="107"/>
      <c r="H19" s="107"/>
    </row>
    <row r="20" spans="1:8" ht="18" customHeight="1" x14ac:dyDescent="0.25">
      <c r="A20" s="94"/>
      <c r="G20" s="107"/>
      <c r="H20" s="107"/>
    </row>
    <row r="21" spans="1:8" x14ac:dyDescent="0.25">
      <c r="G21" s="107"/>
      <c r="H21" s="107"/>
    </row>
    <row r="22" spans="1:8" x14ac:dyDescent="0.25">
      <c r="G22" s="107"/>
      <c r="H22" s="107"/>
    </row>
    <row r="23" spans="1:8" x14ac:dyDescent="0.25">
      <c r="G23" s="107"/>
    </row>
    <row r="24" spans="1:8" x14ac:dyDescent="0.25">
      <c r="G24" s="107"/>
    </row>
    <row r="25" spans="1:8" x14ac:dyDescent="0.25">
      <c r="H25" s="107"/>
    </row>
    <row r="26" spans="1:8" x14ac:dyDescent="0.25">
      <c r="H26" s="107"/>
    </row>
    <row r="27" spans="1:8" x14ac:dyDescent="0.25">
      <c r="H27" s="107"/>
    </row>
    <row r="28" spans="1:8" x14ac:dyDescent="0.25">
      <c r="H28" s="107"/>
    </row>
    <row r="29" spans="1:8" x14ac:dyDescent="0.25">
      <c r="H29" s="107"/>
    </row>
    <row r="30" spans="1:8" x14ac:dyDescent="0.25">
      <c r="H30" s="107"/>
    </row>
    <row r="31" spans="1:8" x14ac:dyDescent="0.25">
      <c r="H31" s="107"/>
    </row>
    <row r="32" spans="1:8" x14ac:dyDescent="0.25">
      <c r="H32" s="107"/>
    </row>
    <row r="33" spans="8:8" x14ac:dyDescent="0.25">
      <c r="H33" s="107"/>
    </row>
    <row r="34" spans="8:8" x14ac:dyDescent="0.25">
      <c r="H34" s="107"/>
    </row>
    <row r="35" spans="8:8" x14ac:dyDescent="0.25">
      <c r="H35" s="107"/>
    </row>
    <row r="36" spans="8:8" x14ac:dyDescent="0.25">
      <c r="H36" s="107"/>
    </row>
    <row r="37" spans="8:8" x14ac:dyDescent="0.25">
      <c r="H37" s="107"/>
    </row>
    <row r="38" spans="8:8" x14ac:dyDescent="0.25">
      <c r="H38" s="107"/>
    </row>
    <row r="39" spans="8:8" x14ac:dyDescent="0.25">
      <c r="H39" s="107"/>
    </row>
    <row r="40" spans="8:8" x14ac:dyDescent="0.25">
      <c r="H40" s="107"/>
    </row>
    <row r="41" spans="8:8" x14ac:dyDescent="0.25">
      <c r="H41" s="107"/>
    </row>
    <row r="42" spans="8:8" x14ac:dyDescent="0.25">
      <c r="H42" s="107"/>
    </row>
    <row r="45" spans="8:8" x14ac:dyDescent="0.25">
      <c r="H45" s="107"/>
    </row>
    <row r="46" spans="8:8" x14ac:dyDescent="0.25">
      <c r="H46" s="107"/>
    </row>
    <row r="47" spans="8:8" x14ac:dyDescent="0.25">
      <c r="H47" s="107"/>
    </row>
    <row r="48" spans="8:8" x14ac:dyDescent="0.25">
      <c r="H48" s="107"/>
    </row>
    <row r="49" spans="8:8" x14ac:dyDescent="0.25">
      <c r="H49" s="107"/>
    </row>
    <row r="50" spans="8:8" x14ac:dyDescent="0.25">
      <c r="H50" s="107"/>
    </row>
    <row r="51" spans="8:8" x14ac:dyDescent="0.25">
      <c r="H51" s="107"/>
    </row>
    <row r="52" spans="8:8" x14ac:dyDescent="0.25">
      <c r="H52" s="107"/>
    </row>
    <row r="53" spans="8:8" x14ac:dyDescent="0.25">
      <c r="H53" s="107"/>
    </row>
    <row r="54" spans="8:8" x14ac:dyDescent="0.25">
      <c r="H54" s="107"/>
    </row>
    <row r="55" spans="8:8" x14ac:dyDescent="0.25">
      <c r="H55" s="107"/>
    </row>
    <row r="56" spans="8:8" x14ac:dyDescent="0.25">
      <c r="H56" s="107"/>
    </row>
  </sheetData>
  <customSheetViews>
    <customSheetView guid="{DAED5F8A-1D0F-4FEC-9F91-AE1C92AB4224}">
      <pageMargins left="0.7" right="0.7" top="0.75" bottom="0.75" header="0.3" footer="0.3"/>
      <pageSetup paperSize="9" orientation="portrait" verticalDpi="0" r:id="rId1"/>
    </customSheetView>
  </customSheetViews>
  <pageMargins left="0.7" right="0.7" top="0.38541666666666669" bottom="0.75" header="0.3" footer="0.3"/>
  <pageSetup paperSize="9" orientation="portrait" r:id="rId2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"/>
  <sheetViews>
    <sheetView view="pageLayout" zoomScaleSheetLayoutView="100" workbookViewId="0">
      <selection activeCell="G13" sqref="G13"/>
    </sheetView>
  </sheetViews>
  <sheetFormatPr defaultRowHeight="15" x14ac:dyDescent="0.25"/>
  <cols>
    <col min="1" max="1" width="29.140625" customWidth="1"/>
    <col min="3" max="3" width="8.7109375" customWidth="1"/>
    <col min="4" max="4" width="8.85546875" customWidth="1"/>
    <col min="6" max="6" width="8.85546875" customWidth="1"/>
    <col min="7" max="7" width="8.5703125" customWidth="1"/>
  </cols>
  <sheetData>
    <row r="1" spans="1:10" x14ac:dyDescent="0.25">
      <c r="A1" s="458" t="s">
        <v>148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0" x14ac:dyDescent="0.25">
      <c r="A2" s="459"/>
      <c r="B2" s="459"/>
      <c r="C2" s="459"/>
      <c r="D2" s="459"/>
      <c r="E2" s="459"/>
      <c r="F2" s="459"/>
      <c r="G2" s="459"/>
      <c r="H2" s="459"/>
      <c r="I2" s="459"/>
      <c r="J2" s="459"/>
    </row>
    <row r="3" spans="1:10" ht="26.25" customHeight="1" thickBot="1" x14ac:dyDescent="0.3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10" ht="25.5" customHeight="1" thickBot="1" x14ac:dyDescent="0.3">
      <c r="A4" s="85" t="s">
        <v>3</v>
      </c>
      <c r="B4" s="25">
        <v>2013</v>
      </c>
      <c r="C4" s="267">
        <v>2014</v>
      </c>
      <c r="D4" s="264">
        <v>2015</v>
      </c>
      <c r="E4" s="143">
        <v>2016</v>
      </c>
      <c r="F4" s="119" t="s">
        <v>60</v>
      </c>
    </row>
    <row r="5" spans="1:10" ht="26.25" customHeight="1" thickBot="1" x14ac:dyDescent="0.3">
      <c r="A5" s="26" t="s">
        <v>67</v>
      </c>
      <c r="B5" s="27">
        <v>2676</v>
      </c>
      <c r="C5" s="268">
        <v>3689</v>
      </c>
      <c r="D5" s="265">
        <v>3759</v>
      </c>
      <c r="E5" s="144">
        <v>3583</v>
      </c>
      <c r="F5" s="120">
        <f>(E5*100)/D5-100</f>
        <v>-4.6820963022080377</v>
      </c>
    </row>
    <row r="6" spans="1:10" ht="37.5" customHeight="1" thickBot="1" x14ac:dyDescent="0.3">
      <c r="A6" s="28" t="s">
        <v>68</v>
      </c>
      <c r="B6" s="29">
        <v>428</v>
      </c>
      <c r="C6" s="269">
        <v>523</v>
      </c>
      <c r="D6" s="266">
        <v>571</v>
      </c>
      <c r="E6" s="145">
        <v>565</v>
      </c>
      <c r="F6" s="120">
        <f t="shared" ref="F6:F10" si="0">(E6*100)/D6-100</f>
        <v>-1.0507880910682985</v>
      </c>
    </row>
    <row r="7" spans="1:10" ht="32.25" customHeight="1" thickBot="1" x14ac:dyDescent="0.3">
      <c r="A7" s="26" t="s">
        <v>69</v>
      </c>
      <c r="B7" s="27">
        <v>629</v>
      </c>
      <c r="C7" s="268">
        <v>1020</v>
      </c>
      <c r="D7" s="265">
        <v>979</v>
      </c>
      <c r="E7" s="144">
        <v>871</v>
      </c>
      <c r="F7" s="120">
        <f t="shared" si="0"/>
        <v>-11.031664964249231</v>
      </c>
      <c r="G7" s="460"/>
      <c r="H7" s="446"/>
    </row>
    <row r="8" spans="1:10" ht="26.25" customHeight="1" thickBot="1" x14ac:dyDescent="0.3">
      <c r="A8" s="28" t="s">
        <v>70</v>
      </c>
      <c r="B8" s="29">
        <v>545</v>
      </c>
      <c r="C8" s="269">
        <v>757</v>
      </c>
      <c r="D8" s="266">
        <v>840</v>
      </c>
      <c r="E8" s="145">
        <v>769</v>
      </c>
      <c r="F8" s="120">
        <f t="shared" si="0"/>
        <v>-8.452380952380949</v>
      </c>
      <c r="G8" s="460"/>
      <c r="H8" s="446"/>
    </row>
    <row r="9" spans="1:10" ht="31.5" customHeight="1" thickBot="1" x14ac:dyDescent="0.3">
      <c r="A9" s="28" t="s">
        <v>71</v>
      </c>
      <c r="B9" s="29">
        <v>64</v>
      </c>
      <c r="C9" s="269">
        <v>33</v>
      </c>
      <c r="D9" s="266">
        <v>44</v>
      </c>
      <c r="E9" s="145">
        <v>43</v>
      </c>
      <c r="F9" s="120">
        <f t="shared" si="0"/>
        <v>-2.2727272727272663</v>
      </c>
      <c r="G9" s="86"/>
      <c r="H9" s="86"/>
    </row>
    <row r="10" spans="1:10" ht="36.75" customHeight="1" thickBot="1" x14ac:dyDescent="0.3">
      <c r="A10" s="28" t="s">
        <v>72</v>
      </c>
      <c r="B10" s="29">
        <v>44</v>
      </c>
      <c r="C10" s="269">
        <v>20</v>
      </c>
      <c r="D10" s="266">
        <v>38</v>
      </c>
      <c r="E10" s="145">
        <v>31</v>
      </c>
      <c r="F10" s="120">
        <f t="shared" si="0"/>
        <v>-18.421052631578945</v>
      </c>
    </row>
    <row r="11" spans="1:10" x14ac:dyDescent="0.25">
      <c r="A11" s="30"/>
    </row>
    <row r="14" spans="1:10" x14ac:dyDescent="0.25">
      <c r="A14" s="412"/>
      <c r="B14" s="412"/>
      <c r="C14" s="412"/>
      <c r="D14" s="412"/>
      <c r="E14" s="412"/>
      <c r="F14" s="412"/>
      <c r="G14" s="412"/>
      <c r="H14" s="412"/>
      <c r="I14" s="412"/>
    </row>
    <row r="16" spans="1:10" x14ac:dyDescent="0.25">
      <c r="A16" s="412"/>
      <c r="B16" s="412"/>
      <c r="C16" s="412"/>
      <c r="D16" s="412"/>
      <c r="E16" s="412"/>
      <c r="F16" s="412"/>
      <c r="G16" s="412"/>
      <c r="H16" s="412"/>
      <c r="I16" s="412"/>
    </row>
    <row r="21" spans="1:9" x14ac:dyDescent="0.25">
      <c r="A21" s="412"/>
      <c r="B21" s="412"/>
      <c r="C21" s="412"/>
      <c r="D21" s="412"/>
      <c r="E21" s="412"/>
      <c r="F21" s="412"/>
      <c r="G21" s="412"/>
      <c r="H21" s="412"/>
      <c r="I21" s="412"/>
    </row>
    <row r="22" spans="1:9" x14ac:dyDescent="0.25">
      <c r="A22" s="412">
        <v>16</v>
      </c>
      <c r="B22" s="412"/>
      <c r="C22" s="412"/>
      <c r="D22" s="412"/>
      <c r="E22" s="412"/>
      <c r="F22" s="412"/>
      <c r="G22" s="412"/>
      <c r="H22" s="412"/>
      <c r="I22" s="412"/>
    </row>
    <row r="23" spans="1:9" x14ac:dyDescent="0.25">
      <c r="A23" s="412"/>
      <c r="B23" s="412"/>
      <c r="C23" s="412"/>
      <c r="D23" s="412"/>
      <c r="E23" s="412"/>
      <c r="F23" s="412"/>
      <c r="G23" s="412"/>
      <c r="H23" s="412"/>
      <c r="I23" s="412"/>
    </row>
  </sheetData>
  <customSheetViews>
    <customSheetView guid="{DAED5F8A-1D0F-4FEC-9F91-AE1C92AB4224}">
      <selection sqref="A1:F10"/>
      <pageMargins left="0.7" right="0.7" top="0.75" bottom="0.75" header="0.3" footer="0.3"/>
    </customSheetView>
  </customSheetViews>
  <mergeCells count="8">
    <mergeCell ref="A1:J2"/>
    <mergeCell ref="G8:H8"/>
    <mergeCell ref="A23:I23"/>
    <mergeCell ref="G7:H7"/>
    <mergeCell ref="A14:I14"/>
    <mergeCell ref="A16:I16"/>
    <mergeCell ref="A21:I21"/>
    <mergeCell ref="A22:I22"/>
  </mergeCells>
  <pageMargins left="0.70866141732283461" right="0.70866141732283461" top="0.43307086614173229" bottom="0.74803149606299213" header="0.31496062992125984" footer="0.31496062992125984"/>
  <pageSetup paperSize="9" scale="85" orientation="portrait" r:id="rId1"/>
  <colBreaks count="1" manualBreakCount="1">
    <brk id="9" max="4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"/>
  <sheetViews>
    <sheetView view="pageLayout" workbookViewId="0">
      <selection activeCell="B7" sqref="B7"/>
    </sheetView>
  </sheetViews>
  <sheetFormatPr defaultRowHeight="15" x14ac:dyDescent="0.25"/>
  <cols>
    <col min="1" max="1" width="23.140625" customWidth="1"/>
    <col min="2" max="2" width="8" customWidth="1"/>
    <col min="3" max="4" width="7.42578125" customWidth="1"/>
    <col min="5" max="5" width="8" customWidth="1"/>
    <col min="6" max="6" width="8.28515625" customWidth="1"/>
    <col min="7" max="7" width="8.5703125" customWidth="1"/>
    <col min="8" max="8" width="9.5703125" customWidth="1"/>
  </cols>
  <sheetData>
    <row r="1" spans="1:11" x14ac:dyDescent="0.25">
      <c r="A1" s="461"/>
      <c r="B1" s="425"/>
      <c r="C1" s="425"/>
      <c r="D1" s="425"/>
      <c r="E1" s="425"/>
      <c r="F1" s="425"/>
      <c r="G1" s="425"/>
      <c r="H1" s="425"/>
      <c r="I1" s="425"/>
    </row>
    <row r="2" spans="1:11" ht="38.25" customHeight="1" x14ac:dyDescent="0.25">
      <c r="A2" s="468" t="s">
        <v>195</v>
      </c>
      <c r="B2" s="469"/>
      <c r="C2" s="469"/>
      <c r="D2" s="469"/>
      <c r="E2" s="469"/>
      <c r="F2" s="469"/>
      <c r="G2" s="469"/>
      <c r="H2" s="469"/>
      <c r="I2" s="156"/>
      <c r="J2" s="156"/>
      <c r="K2" s="156"/>
    </row>
    <row r="3" spans="1:11" ht="15.75" thickBot="1" x14ac:dyDescent="0.3">
      <c r="A3" s="156"/>
      <c r="B3" s="156"/>
      <c r="C3" s="156"/>
      <c r="D3" s="204"/>
      <c r="E3" s="156"/>
      <c r="F3" s="156"/>
      <c r="G3" s="156"/>
      <c r="H3" s="156"/>
      <c r="I3" s="156"/>
      <c r="J3" s="156"/>
      <c r="K3" s="156"/>
    </row>
    <row r="4" spans="1:11" ht="15" customHeight="1" x14ac:dyDescent="0.25">
      <c r="A4" s="378" t="s">
        <v>3</v>
      </c>
      <c r="B4" s="462">
        <v>2013</v>
      </c>
      <c r="C4" s="464">
        <v>2014</v>
      </c>
      <c r="D4" s="470">
        <v>2015</v>
      </c>
      <c r="E4" s="466">
        <v>2016</v>
      </c>
      <c r="F4" s="32" t="s">
        <v>45</v>
      </c>
    </row>
    <row r="5" spans="1:11" ht="15.75" thickBot="1" x14ac:dyDescent="0.3">
      <c r="A5" s="379"/>
      <c r="B5" s="463"/>
      <c r="C5" s="465"/>
      <c r="D5" s="386"/>
      <c r="E5" s="467"/>
      <c r="F5" s="9" t="s">
        <v>46</v>
      </c>
    </row>
    <row r="6" spans="1:11" ht="36" customHeight="1" thickBot="1" x14ac:dyDescent="0.3">
      <c r="A6" s="148" t="s">
        <v>74</v>
      </c>
      <c r="B6" s="9">
        <v>1006</v>
      </c>
      <c r="C6" s="271">
        <v>910</v>
      </c>
      <c r="D6" s="270">
        <v>1091</v>
      </c>
      <c r="E6" s="141">
        <v>1143</v>
      </c>
      <c r="F6" s="105">
        <f>(E6*100)/D6-100</f>
        <v>4.7662694775435313</v>
      </c>
      <c r="I6" s="202"/>
    </row>
    <row r="7" spans="1:11" ht="36" customHeight="1" thickBot="1" x14ac:dyDescent="0.3">
      <c r="A7" s="148" t="s">
        <v>69</v>
      </c>
      <c r="B7" s="9">
        <v>413</v>
      </c>
      <c r="C7" s="271">
        <v>503</v>
      </c>
      <c r="D7" s="270">
        <v>594</v>
      </c>
      <c r="E7" s="141">
        <v>553</v>
      </c>
      <c r="F7" s="105">
        <f t="shared" ref="F7:F10" si="0">(E7*100)/D7-100</f>
        <v>-6.9023569023568996</v>
      </c>
    </row>
    <row r="8" spans="1:11" ht="25.5" customHeight="1" thickBot="1" x14ac:dyDescent="0.3">
      <c r="A8" s="148" t="s">
        <v>75</v>
      </c>
      <c r="B8" s="9">
        <v>275</v>
      </c>
      <c r="C8" s="271">
        <v>428</v>
      </c>
      <c r="D8" s="270">
        <v>484</v>
      </c>
      <c r="E8" s="141">
        <v>487</v>
      </c>
      <c r="F8" s="105">
        <f t="shared" si="0"/>
        <v>0.61983471074380248</v>
      </c>
    </row>
    <row r="9" spans="1:11" ht="28.5" customHeight="1" thickBot="1" x14ac:dyDescent="0.3">
      <c r="A9" s="148" t="s">
        <v>76</v>
      </c>
      <c r="B9" s="9">
        <v>137</v>
      </c>
      <c r="C9" s="271">
        <v>129</v>
      </c>
      <c r="D9" s="270">
        <v>103</v>
      </c>
      <c r="E9" s="141">
        <v>80</v>
      </c>
      <c r="F9" s="105">
        <f t="shared" si="0"/>
        <v>-22.330097087378647</v>
      </c>
      <c r="G9" s="460"/>
      <c r="H9" s="471"/>
      <c r="I9" s="202"/>
    </row>
    <row r="10" spans="1:11" ht="34.5" customHeight="1" thickBot="1" x14ac:dyDescent="0.3">
      <c r="A10" s="148" t="s">
        <v>77</v>
      </c>
      <c r="B10" s="9">
        <v>90</v>
      </c>
      <c r="C10" s="271">
        <v>126</v>
      </c>
      <c r="D10" s="270">
        <v>97</v>
      </c>
      <c r="E10" s="141">
        <v>78</v>
      </c>
      <c r="F10" s="105">
        <f t="shared" si="0"/>
        <v>-19.587628865979383</v>
      </c>
      <c r="G10" s="86"/>
    </row>
    <row r="11" spans="1:11" ht="6" customHeight="1" x14ac:dyDescent="0.25">
      <c r="A11" s="472" t="s">
        <v>196</v>
      </c>
      <c r="B11" s="474">
        <v>228</v>
      </c>
      <c r="C11" s="476">
        <v>331</v>
      </c>
      <c r="D11" s="482">
        <v>329</v>
      </c>
      <c r="E11" s="478">
        <v>251</v>
      </c>
      <c r="F11" s="480">
        <f>(E11*100)/D11-100</f>
        <v>-23.708206686930097</v>
      </c>
    </row>
    <row r="12" spans="1:11" ht="34.5" customHeight="1" thickBot="1" x14ac:dyDescent="0.3">
      <c r="A12" s="473"/>
      <c r="B12" s="475"/>
      <c r="C12" s="477"/>
      <c r="D12" s="483"/>
      <c r="E12" s="479"/>
      <c r="F12" s="481"/>
    </row>
    <row r="15" spans="1:11" x14ac:dyDescent="0.25">
      <c r="E15" s="62"/>
      <c r="F15" s="164"/>
      <c r="G15" s="165"/>
      <c r="H15" s="164"/>
      <c r="I15" s="155"/>
    </row>
    <row r="17" spans="1:9" x14ac:dyDescent="0.25">
      <c r="A17" s="352">
        <v>17</v>
      </c>
      <c r="B17" s="352"/>
      <c r="C17" s="352"/>
      <c r="D17" s="352"/>
      <c r="E17" s="352"/>
      <c r="F17" s="352"/>
      <c r="G17" s="352"/>
      <c r="H17" s="352"/>
      <c r="I17" s="352"/>
    </row>
    <row r="18" spans="1:9" x14ac:dyDescent="0.25">
      <c r="A18" s="352"/>
      <c r="B18" s="352"/>
      <c r="C18" s="352"/>
      <c r="D18" s="352"/>
      <c r="E18" s="352"/>
      <c r="F18" s="352"/>
      <c r="G18" s="352"/>
      <c r="H18" s="352"/>
      <c r="I18" s="352"/>
    </row>
  </sheetData>
  <mergeCells count="16">
    <mergeCell ref="A17:I17"/>
    <mergeCell ref="A18:I18"/>
    <mergeCell ref="G9:H9"/>
    <mergeCell ref="A11:A12"/>
    <mergeCell ref="B11:B12"/>
    <mergeCell ref="C11:C12"/>
    <mergeCell ref="E11:E12"/>
    <mergeCell ref="F11:F12"/>
    <mergeCell ref="D11:D12"/>
    <mergeCell ref="A1:I1"/>
    <mergeCell ref="A4:A5"/>
    <mergeCell ref="B4:B5"/>
    <mergeCell ref="C4:C5"/>
    <mergeCell ref="E4:E5"/>
    <mergeCell ref="A2:H2"/>
    <mergeCell ref="D4:D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2"/>
  <sheetViews>
    <sheetView view="pageLayout" zoomScaleSheetLayoutView="115" workbookViewId="0">
      <selection activeCell="E21" sqref="E21"/>
    </sheetView>
  </sheetViews>
  <sheetFormatPr defaultRowHeight="15" x14ac:dyDescent="0.25"/>
  <cols>
    <col min="1" max="1" width="23.140625" customWidth="1"/>
    <col min="2" max="2" width="9.85546875" customWidth="1"/>
  </cols>
  <sheetData>
    <row r="1" spans="1:9" x14ac:dyDescent="0.25">
      <c r="A1" s="461"/>
      <c r="B1" s="425"/>
      <c r="C1" s="425"/>
      <c r="D1" s="425"/>
      <c r="E1" s="425"/>
      <c r="F1" s="425"/>
      <c r="G1" s="425"/>
      <c r="H1" s="425"/>
    </row>
    <row r="2" spans="1:9" ht="15.75" x14ac:dyDescent="0.25">
      <c r="A2" s="485" t="s">
        <v>73</v>
      </c>
      <c r="B2" s="486"/>
      <c r="C2" s="486"/>
      <c r="D2" s="486"/>
      <c r="E2" s="486"/>
      <c r="F2" s="486"/>
      <c r="G2" s="486"/>
    </row>
    <row r="3" spans="1:9" ht="14.25" customHeight="1" thickBot="1" x14ac:dyDescent="0.3">
      <c r="A3" s="31"/>
    </row>
    <row r="4" spans="1:9" ht="15" customHeight="1" x14ac:dyDescent="0.25">
      <c r="A4" s="378" t="s">
        <v>3</v>
      </c>
      <c r="B4" s="462">
        <v>2013</v>
      </c>
      <c r="C4" s="464">
        <v>2014</v>
      </c>
      <c r="D4" s="470">
        <v>2015</v>
      </c>
      <c r="E4" s="466">
        <v>2015</v>
      </c>
      <c r="F4" s="32" t="s">
        <v>45</v>
      </c>
    </row>
    <row r="5" spans="1:9" ht="12" customHeight="1" thickBot="1" x14ac:dyDescent="0.3">
      <c r="A5" s="379"/>
      <c r="B5" s="463"/>
      <c r="C5" s="465"/>
      <c r="D5" s="386"/>
      <c r="E5" s="467"/>
      <c r="F5" s="9" t="s">
        <v>46</v>
      </c>
    </row>
    <row r="6" spans="1:9" ht="30.75" customHeight="1" thickBot="1" x14ac:dyDescent="0.3">
      <c r="A6" s="73" t="s">
        <v>74</v>
      </c>
      <c r="B6" s="9">
        <v>330</v>
      </c>
      <c r="C6" s="271">
        <v>329</v>
      </c>
      <c r="D6" s="270">
        <v>338</v>
      </c>
      <c r="E6" s="141">
        <v>351</v>
      </c>
      <c r="F6" s="105">
        <f>(E6*100)/D6-100</f>
        <v>3.8461538461538396</v>
      </c>
    </row>
    <row r="7" spans="1:9" ht="28.5" customHeight="1" thickBot="1" x14ac:dyDescent="0.3">
      <c r="A7" s="73" t="s">
        <v>69</v>
      </c>
      <c r="B7" s="9">
        <v>114</v>
      </c>
      <c r="C7" s="271">
        <v>134</v>
      </c>
      <c r="D7" s="270">
        <v>124</v>
      </c>
      <c r="E7" s="141">
        <v>130</v>
      </c>
      <c r="F7" s="105">
        <f t="shared" ref="F7:F10" si="0">(E7*100)/D7-100</f>
        <v>4.8387096774193594</v>
      </c>
    </row>
    <row r="8" spans="1:9" ht="33" customHeight="1" thickBot="1" x14ac:dyDescent="0.3">
      <c r="A8" s="73" t="s">
        <v>75</v>
      </c>
      <c r="B8" s="9">
        <v>109</v>
      </c>
      <c r="C8" s="271">
        <v>147</v>
      </c>
      <c r="D8" s="270">
        <v>134</v>
      </c>
      <c r="E8" s="141">
        <v>142</v>
      </c>
      <c r="F8" s="105">
        <f t="shared" si="0"/>
        <v>5.9701492537313499</v>
      </c>
    </row>
    <row r="9" spans="1:9" ht="25.5" customHeight="1" thickBot="1" x14ac:dyDescent="0.3">
      <c r="A9" s="73" t="s">
        <v>76</v>
      </c>
      <c r="B9" s="9">
        <v>13</v>
      </c>
      <c r="C9" s="271">
        <v>21</v>
      </c>
      <c r="D9" s="270">
        <v>26</v>
      </c>
      <c r="E9" s="141">
        <v>28</v>
      </c>
      <c r="F9" s="105">
        <f t="shared" si="0"/>
        <v>7.6923076923076934</v>
      </c>
      <c r="G9" s="460"/>
      <c r="H9" s="471"/>
    </row>
    <row r="10" spans="1:9" ht="40.5" customHeight="1" thickBot="1" x14ac:dyDescent="0.3">
      <c r="A10" s="73" t="s">
        <v>77</v>
      </c>
      <c r="B10" s="9">
        <v>13</v>
      </c>
      <c r="C10" s="271">
        <v>21</v>
      </c>
      <c r="D10" s="270">
        <v>26</v>
      </c>
      <c r="E10" s="141">
        <v>28</v>
      </c>
      <c r="F10" s="105">
        <f t="shared" si="0"/>
        <v>7.6923076923076934</v>
      </c>
      <c r="G10" s="86"/>
    </row>
    <row r="11" spans="1:9" x14ac:dyDescent="0.25">
      <c r="A11" s="487" t="s">
        <v>194</v>
      </c>
      <c r="B11" s="474">
        <v>3</v>
      </c>
      <c r="C11" s="476">
        <v>6</v>
      </c>
      <c r="D11" s="482">
        <v>12</v>
      </c>
      <c r="E11" s="478">
        <v>7</v>
      </c>
      <c r="F11" s="480">
        <f>(E11*100)/D11-100</f>
        <v>-41.666666666666664</v>
      </c>
    </row>
    <row r="12" spans="1:9" ht="46.5" customHeight="1" thickBot="1" x14ac:dyDescent="0.3">
      <c r="A12" s="488"/>
      <c r="B12" s="475"/>
      <c r="C12" s="477"/>
      <c r="D12" s="483"/>
      <c r="E12" s="479"/>
      <c r="F12" s="481"/>
    </row>
    <row r="15" spans="1:9" x14ac:dyDescent="0.25">
      <c r="E15" s="174"/>
    </row>
    <row r="16" spans="1:9" x14ac:dyDescent="0.25">
      <c r="A16" s="174"/>
      <c r="B16" s="174"/>
      <c r="C16" s="174"/>
      <c r="D16" s="174"/>
      <c r="F16" s="174"/>
      <c r="G16" s="174"/>
      <c r="H16" s="174"/>
      <c r="I16" s="174"/>
    </row>
    <row r="20" spans="1:9" x14ac:dyDescent="0.25">
      <c r="A20" s="412">
        <v>18</v>
      </c>
      <c r="B20" s="484"/>
      <c r="C20" s="484"/>
      <c r="D20" s="484"/>
      <c r="E20" s="484"/>
      <c r="F20" s="484"/>
      <c r="G20" s="484"/>
      <c r="H20" s="484"/>
      <c r="I20" s="484"/>
    </row>
    <row r="21" spans="1:9" ht="22.5" customHeight="1" x14ac:dyDescent="0.25">
      <c r="A21" s="174"/>
      <c r="B21" s="174"/>
      <c r="C21" s="174"/>
      <c r="D21" s="174"/>
      <c r="E21" s="174"/>
      <c r="F21" s="174"/>
      <c r="G21" s="174"/>
      <c r="H21" s="174"/>
      <c r="I21" s="174"/>
    </row>
    <row r="22" spans="1:9" ht="19.5" customHeight="1" x14ac:dyDescent="0.25">
      <c r="A22" s="174"/>
      <c r="B22" s="174"/>
      <c r="C22" s="174"/>
      <c r="D22" s="174"/>
      <c r="F22" s="174"/>
      <c r="G22" s="174"/>
      <c r="H22" s="174"/>
      <c r="I22" s="174"/>
    </row>
  </sheetData>
  <customSheetViews>
    <customSheetView guid="{DAED5F8A-1D0F-4FEC-9F91-AE1C92AB4224}">
      <selection sqref="A1:F10"/>
      <pageMargins left="0.7" right="0.7" top="0.75" bottom="0.75" header="0.3" footer="0.3"/>
    </customSheetView>
  </customSheetViews>
  <mergeCells count="15">
    <mergeCell ref="A20:I20"/>
    <mergeCell ref="F11:F12"/>
    <mergeCell ref="A1:H1"/>
    <mergeCell ref="A2:G2"/>
    <mergeCell ref="E4:E5"/>
    <mergeCell ref="G9:H9"/>
    <mergeCell ref="A4:A5"/>
    <mergeCell ref="B4:B5"/>
    <mergeCell ref="C4:C5"/>
    <mergeCell ref="D4:D5"/>
    <mergeCell ref="A11:A12"/>
    <mergeCell ref="B11:B12"/>
    <mergeCell ref="C11:C12"/>
    <mergeCell ref="D11:D12"/>
    <mergeCell ref="E11:E12"/>
  </mergeCells>
  <pageMargins left="0.70866141732283461" right="0.70866141732283461" top="0.43307086614173229" bottom="0.74803149606299213" header="0.31496062992125984" footer="0.31496062992125984"/>
  <pageSetup paperSize="9" scale="8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9"/>
  <sheetViews>
    <sheetView view="pageLayout" zoomScaleSheetLayoutView="100" workbookViewId="0">
      <selection activeCell="E15" sqref="E15"/>
    </sheetView>
  </sheetViews>
  <sheetFormatPr defaultRowHeight="15" x14ac:dyDescent="0.25"/>
  <cols>
    <col min="1" max="1" width="24.5703125" customWidth="1"/>
  </cols>
  <sheetData>
    <row r="1" spans="1:8" ht="15.75" x14ac:dyDescent="0.25">
      <c r="A1" s="167" t="s">
        <v>78</v>
      </c>
    </row>
    <row r="2" spans="1:8" ht="3" customHeight="1" thickBot="1" x14ac:dyDescent="0.3">
      <c r="A2" s="34"/>
    </row>
    <row r="3" spans="1:8" ht="15" customHeight="1" x14ac:dyDescent="0.25">
      <c r="A3" s="490" t="s">
        <v>3</v>
      </c>
      <c r="B3" s="474">
        <v>2013</v>
      </c>
      <c r="C3" s="476">
        <v>2014</v>
      </c>
      <c r="D3" s="482">
        <v>2015</v>
      </c>
      <c r="E3" s="478">
        <v>2016</v>
      </c>
      <c r="F3" s="35" t="s">
        <v>79</v>
      </c>
    </row>
    <row r="4" spans="1:8" ht="17.25" customHeight="1" thickBot="1" x14ac:dyDescent="0.3">
      <c r="A4" s="491"/>
      <c r="B4" s="475"/>
      <c r="C4" s="477"/>
      <c r="D4" s="386"/>
      <c r="E4" s="467"/>
      <c r="F4" s="36" t="s">
        <v>46</v>
      </c>
    </row>
    <row r="5" spans="1:8" ht="31.5" customHeight="1" thickBot="1" x14ac:dyDescent="0.3">
      <c r="A5" s="74" t="s">
        <v>80</v>
      </c>
      <c r="B5" s="38">
        <v>32590</v>
      </c>
      <c r="C5" s="210">
        <v>34989</v>
      </c>
      <c r="D5" s="273">
        <v>36073</v>
      </c>
      <c r="E5" s="146">
        <v>38976</v>
      </c>
      <c r="F5" s="125">
        <f>(E5*100)/D5-100</f>
        <v>8.0475702048623674</v>
      </c>
    </row>
    <row r="6" spans="1:8" ht="23.25" customHeight="1" thickBot="1" x14ac:dyDescent="0.3">
      <c r="A6" s="74" t="s">
        <v>81</v>
      </c>
      <c r="B6" s="38">
        <v>2635</v>
      </c>
      <c r="C6" s="210">
        <v>2836</v>
      </c>
      <c r="D6" s="273">
        <v>2813</v>
      </c>
      <c r="E6" s="146">
        <v>2910</v>
      </c>
      <c r="F6" s="125">
        <f t="shared" ref="F6:F14" si="0">(E6*100)/D6-100</f>
        <v>3.448275862068968</v>
      </c>
    </row>
    <row r="7" spans="1:8" ht="38.25" customHeight="1" thickBot="1" x14ac:dyDescent="0.3">
      <c r="A7" s="74" t="s">
        <v>82</v>
      </c>
      <c r="B7" s="38">
        <v>2386</v>
      </c>
      <c r="C7" s="210">
        <v>2591</v>
      </c>
      <c r="D7" s="273">
        <v>2708</v>
      </c>
      <c r="E7" s="146">
        <v>2819</v>
      </c>
      <c r="F7" s="125">
        <f t="shared" si="0"/>
        <v>4.0989660265878882</v>
      </c>
    </row>
    <row r="8" spans="1:8" ht="25.5" customHeight="1" thickBot="1" x14ac:dyDescent="0.3">
      <c r="A8" s="74" t="s">
        <v>83</v>
      </c>
      <c r="B8" s="38">
        <v>10318</v>
      </c>
      <c r="C8" s="210">
        <v>8958</v>
      </c>
      <c r="D8" s="273">
        <v>8574</v>
      </c>
      <c r="E8" s="146">
        <v>7927</v>
      </c>
      <c r="F8" s="125">
        <f t="shared" si="0"/>
        <v>-7.5460695124795905</v>
      </c>
    </row>
    <row r="9" spans="1:8" ht="24" customHeight="1" thickBot="1" x14ac:dyDescent="0.3">
      <c r="A9" s="74" t="s">
        <v>84</v>
      </c>
      <c r="B9" s="38">
        <v>6203</v>
      </c>
      <c r="C9" s="210">
        <v>6652</v>
      </c>
      <c r="D9" s="273">
        <v>7175</v>
      </c>
      <c r="E9" s="146">
        <v>7917</v>
      </c>
      <c r="F9" s="125">
        <f t="shared" si="0"/>
        <v>10.341463414634148</v>
      </c>
    </row>
    <row r="10" spans="1:8" ht="30" customHeight="1" thickBot="1" x14ac:dyDescent="0.3">
      <c r="A10" s="74" t="s">
        <v>85</v>
      </c>
      <c r="B10" s="38">
        <v>4248</v>
      </c>
      <c r="C10" s="210">
        <v>4931</v>
      </c>
      <c r="D10" s="273">
        <v>5943</v>
      </c>
      <c r="E10" s="146">
        <v>6524</v>
      </c>
      <c r="F10" s="125">
        <f t="shared" si="0"/>
        <v>9.7762073027090679</v>
      </c>
      <c r="G10" s="460"/>
      <c r="H10" s="446"/>
    </row>
    <row r="11" spans="1:8" ht="32.25" customHeight="1" thickBot="1" x14ac:dyDescent="0.3">
      <c r="A11" s="74" t="s">
        <v>86</v>
      </c>
      <c r="B11" s="38">
        <v>1869</v>
      </c>
      <c r="C11" s="210">
        <v>2160</v>
      </c>
      <c r="D11" s="273">
        <v>2371</v>
      </c>
      <c r="E11" s="146">
        <v>2173</v>
      </c>
      <c r="F11" s="125">
        <f t="shared" si="0"/>
        <v>-8.350906790383803</v>
      </c>
      <c r="G11" s="489"/>
      <c r="H11" s="427"/>
    </row>
    <row r="12" spans="1:8" ht="24.75" customHeight="1" thickBot="1" x14ac:dyDescent="0.3">
      <c r="A12" s="74" t="s">
        <v>87</v>
      </c>
      <c r="B12" s="38">
        <v>1214</v>
      </c>
      <c r="C12" s="210">
        <v>1068</v>
      </c>
      <c r="D12" s="273">
        <v>1259</v>
      </c>
      <c r="E12" s="146">
        <v>1031</v>
      </c>
      <c r="F12" s="125">
        <f t="shared" si="0"/>
        <v>-18.109610802223983</v>
      </c>
    </row>
    <row r="13" spans="1:8" ht="45.75" customHeight="1" thickBot="1" x14ac:dyDescent="0.3">
      <c r="A13" s="74" t="s">
        <v>88</v>
      </c>
      <c r="B13" s="38">
        <v>308</v>
      </c>
      <c r="C13" s="210">
        <v>263</v>
      </c>
      <c r="D13" s="273">
        <v>305</v>
      </c>
      <c r="E13" s="146">
        <v>281</v>
      </c>
      <c r="F13" s="125">
        <f t="shared" si="0"/>
        <v>-7.8688524590163951</v>
      </c>
    </row>
    <row r="14" spans="1:8" ht="33.75" customHeight="1" thickBot="1" x14ac:dyDescent="0.3">
      <c r="A14" s="74" t="s">
        <v>7</v>
      </c>
      <c r="B14" s="38">
        <v>204</v>
      </c>
      <c r="C14" s="210">
        <v>234</v>
      </c>
      <c r="D14" s="273">
        <v>271</v>
      </c>
      <c r="E14" s="146">
        <v>231</v>
      </c>
      <c r="F14" s="125">
        <f t="shared" si="0"/>
        <v>-14.760147601476021</v>
      </c>
    </row>
    <row r="18" spans="1:9" x14ac:dyDescent="0.25">
      <c r="A18" s="412"/>
      <c r="B18" s="412"/>
      <c r="C18" s="412"/>
      <c r="D18" s="412"/>
      <c r="E18" s="412"/>
      <c r="F18" s="412"/>
      <c r="G18" s="412"/>
      <c r="H18" s="412"/>
      <c r="I18" s="412"/>
    </row>
    <row r="19" spans="1:9" x14ac:dyDescent="0.25">
      <c r="A19" s="412">
        <v>19</v>
      </c>
      <c r="B19" s="412"/>
      <c r="C19" s="412"/>
      <c r="D19" s="412"/>
      <c r="E19" s="412"/>
      <c r="F19" s="412"/>
      <c r="G19" s="412"/>
      <c r="H19" s="412"/>
      <c r="I19" s="412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9">
    <mergeCell ref="A19:I19"/>
    <mergeCell ref="A18:I18"/>
    <mergeCell ref="E3:E4"/>
    <mergeCell ref="G11:H11"/>
    <mergeCell ref="G10:H10"/>
    <mergeCell ref="A3:A4"/>
    <mergeCell ref="B3:B4"/>
    <mergeCell ref="C3:C4"/>
    <mergeCell ref="D3:D4"/>
  </mergeCells>
  <pageMargins left="0.70866141732283461" right="0.70866141732283461" top="0.43307086614173229" bottom="0.74803149606299213" header="0.31496062992125984" footer="0.31496062992125984"/>
  <pageSetup paperSize="9" scale="89" orientation="portrait" r:id="rId1"/>
  <colBreaks count="1" manualBreakCount="1">
    <brk id="9" max="4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8"/>
  <sheetViews>
    <sheetView view="pageLayout" topLeftCell="A7" zoomScaleSheetLayoutView="115" workbookViewId="0">
      <selection activeCell="E16" sqref="E16"/>
    </sheetView>
  </sheetViews>
  <sheetFormatPr defaultRowHeight="15" x14ac:dyDescent="0.25"/>
  <cols>
    <col min="1" max="1" width="23" customWidth="1"/>
  </cols>
  <sheetData>
    <row r="1" spans="1:6" ht="15.75" x14ac:dyDescent="0.25">
      <c r="A1" s="33" t="s">
        <v>89</v>
      </c>
    </row>
    <row r="2" spans="1:6" ht="15.75" x14ac:dyDescent="0.25">
      <c r="A2" s="40"/>
    </row>
    <row r="3" spans="1:6" ht="16.5" thickBot="1" x14ac:dyDescent="0.3">
      <c r="A3" s="40"/>
    </row>
    <row r="4" spans="1:6" ht="21" customHeight="1" x14ac:dyDescent="0.25">
      <c r="A4" s="492" t="s">
        <v>3</v>
      </c>
      <c r="B4" s="474">
        <v>2013</v>
      </c>
      <c r="C4" s="476">
        <v>2014</v>
      </c>
      <c r="D4" s="482">
        <v>2015</v>
      </c>
      <c r="E4" s="478">
        <v>2016</v>
      </c>
      <c r="F4" s="115" t="s">
        <v>79</v>
      </c>
    </row>
    <row r="5" spans="1:6" ht="7.5" customHeight="1" thickBot="1" x14ac:dyDescent="0.3">
      <c r="A5" s="493"/>
      <c r="B5" s="475"/>
      <c r="C5" s="477"/>
      <c r="D5" s="386"/>
      <c r="E5" s="467"/>
      <c r="F5" s="116" t="s">
        <v>46</v>
      </c>
    </row>
    <row r="6" spans="1:6" ht="39.75" customHeight="1" thickBot="1" x14ac:dyDescent="0.3">
      <c r="A6" s="74" t="s">
        <v>90</v>
      </c>
      <c r="B6" s="38">
        <v>5300</v>
      </c>
      <c r="C6" s="210">
        <v>6495</v>
      </c>
      <c r="D6" s="273">
        <v>7494</v>
      </c>
      <c r="E6" s="146">
        <v>8887</v>
      </c>
      <c r="F6" s="105">
        <f>(E6*100)/D6-100</f>
        <v>18.588203896450494</v>
      </c>
    </row>
    <row r="7" spans="1:6" ht="23.25" customHeight="1" thickBot="1" x14ac:dyDescent="0.3">
      <c r="A7" s="74" t="s">
        <v>91</v>
      </c>
      <c r="B7" s="38">
        <v>603</v>
      </c>
      <c r="C7" s="210">
        <v>646</v>
      </c>
      <c r="D7" s="273">
        <v>750</v>
      </c>
      <c r="E7" s="146">
        <v>715</v>
      </c>
      <c r="F7" s="105">
        <f t="shared" ref="F7:F15" si="0">(E7*100)/D7-100</f>
        <v>-4.6666666666666714</v>
      </c>
    </row>
    <row r="8" spans="1:6" ht="33" customHeight="1" thickBot="1" x14ac:dyDescent="0.3">
      <c r="A8" s="74" t="s">
        <v>82</v>
      </c>
      <c r="B8" s="38">
        <v>523</v>
      </c>
      <c r="C8" s="210">
        <v>600</v>
      </c>
      <c r="D8" s="273">
        <v>712</v>
      </c>
      <c r="E8" s="146">
        <v>694</v>
      </c>
      <c r="F8" s="105">
        <f t="shared" si="0"/>
        <v>-2.5280898876404478</v>
      </c>
    </row>
    <row r="9" spans="1:6" ht="23.25" customHeight="1" thickBot="1" x14ac:dyDescent="0.3">
      <c r="A9" s="74" t="s">
        <v>92</v>
      </c>
      <c r="B9" s="38">
        <v>933</v>
      </c>
      <c r="C9" s="210">
        <v>825</v>
      </c>
      <c r="D9" s="273">
        <v>873</v>
      </c>
      <c r="E9" s="146">
        <v>889</v>
      </c>
      <c r="F9" s="183">
        <f t="shared" si="0"/>
        <v>1.8327605956471871</v>
      </c>
    </row>
    <row r="10" spans="1:6" ht="21" customHeight="1" thickBot="1" x14ac:dyDescent="0.3">
      <c r="A10" s="74" t="s">
        <v>69</v>
      </c>
      <c r="B10" s="38">
        <v>1347</v>
      </c>
      <c r="C10" s="210">
        <v>1665</v>
      </c>
      <c r="D10" s="273">
        <v>2148</v>
      </c>
      <c r="E10" s="146">
        <v>2241</v>
      </c>
      <c r="F10" s="105">
        <f t="shared" si="0"/>
        <v>4.3296089385474801</v>
      </c>
    </row>
    <row r="11" spans="1:6" ht="35.25" customHeight="1" thickBot="1" x14ac:dyDescent="0.3">
      <c r="A11" s="74" t="s">
        <v>85</v>
      </c>
      <c r="B11" s="38">
        <v>883</v>
      </c>
      <c r="C11" s="210">
        <v>1183</v>
      </c>
      <c r="D11" s="273">
        <v>1583</v>
      </c>
      <c r="E11" s="146">
        <v>1562</v>
      </c>
      <c r="F11" s="105">
        <f t="shared" si="0"/>
        <v>-1.3265950726468674</v>
      </c>
    </row>
    <row r="12" spans="1:6" ht="31.5" customHeight="1" thickBot="1" x14ac:dyDescent="0.3">
      <c r="A12" s="74" t="s">
        <v>86</v>
      </c>
      <c r="B12" s="38">
        <v>370</v>
      </c>
      <c r="C12" s="210">
        <v>426</v>
      </c>
      <c r="D12" s="273">
        <v>481</v>
      </c>
      <c r="E12" s="146">
        <v>319</v>
      </c>
      <c r="F12" s="105">
        <f t="shared" si="0"/>
        <v>-33.679833679833678</v>
      </c>
    </row>
    <row r="13" spans="1:6" ht="23.25" customHeight="1" thickBot="1" x14ac:dyDescent="0.3">
      <c r="A13" s="74" t="s">
        <v>87</v>
      </c>
      <c r="B13" s="38">
        <v>173</v>
      </c>
      <c r="C13" s="210">
        <v>122</v>
      </c>
      <c r="D13" s="273">
        <v>145</v>
      </c>
      <c r="E13" s="146">
        <v>91</v>
      </c>
      <c r="F13" s="105">
        <f t="shared" si="0"/>
        <v>-37.241379310344826</v>
      </c>
    </row>
    <row r="14" spans="1:6" ht="43.5" customHeight="1" thickBot="1" x14ac:dyDescent="0.3">
      <c r="A14" s="74" t="s">
        <v>88</v>
      </c>
      <c r="B14" s="38">
        <v>102</v>
      </c>
      <c r="C14" s="210">
        <v>49</v>
      </c>
      <c r="D14" s="273">
        <v>75</v>
      </c>
      <c r="E14" s="146">
        <v>100</v>
      </c>
      <c r="F14" s="105">
        <f t="shared" si="0"/>
        <v>33.333333333333343</v>
      </c>
    </row>
    <row r="15" spans="1:6" ht="32.25" customHeight="1" thickBot="1" x14ac:dyDescent="0.3">
      <c r="A15" s="74" t="s">
        <v>7</v>
      </c>
      <c r="B15" s="38">
        <v>49</v>
      </c>
      <c r="C15" s="210">
        <v>43</v>
      </c>
      <c r="D15" s="273">
        <v>57</v>
      </c>
      <c r="E15" s="146">
        <v>69</v>
      </c>
      <c r="F15" s="105">
        <f t="shared" si="0"/>
        <v>21.05263157894737</v>
      </c>
    </row>
    <row r="17" spans="1:9" ht="23.25" customHeight="1" x14ac:dyDescent="0.25"/>
    <row r="18" spans="1:9" ht="18.75" customHeight="1" x14ac:dyDescent="0.25">
      <c r="A18" s="412">
        <v>20</v>
      </c>
      <c r="B18" s="412"/>
      <c r="C18" s="412"/>
      <c r="D18" s="412"/>
      <c r="E18" s="412"/>
      <c r="F18" s="412"/>
      <c r="G18" s="412"/>
      <c r="H18" s="412"/>
      <c r="I18" s="412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6">
    <mergeCell ref="A18:I18"/>
    <mergeCell ref="E4:E5"/>
    <mergeCell ref="A4:A5"/>
    <mergeCell ref="B4:B5"/>
    <mergeCell ref="C4:C5"/>
    <mergeCell ref="D4:D5"/>
  </mergeCells>
  <pageMargins left="0.70866141732283461" right="0.70866141732283461" top="0.43307086614173229" bottom="0.74803149606299213" header="0.31496062992125984" footer="0.31496062992125984"/>
  <pageSetup paperSize="9" scale="90" orientation="portrait" r:id="rId1"/>
  <colBreaks count="1" manualBreakCount="1">
    <brk id="9" max="4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9"/>
  <sheetViews>
    <sheetView view="pageLayout" zoomScaleSheetLayoutView="115" workbookViewId="0">
      <selection activeCell="E16" sqref="E16"/>
    </sheetView>
  </sheetViews>
  <sheetFormatPr defaultRowHeight="15" x14ac:dyDescent="0.25"/>
  <cols>
    <col min="1" max="1" width="22.42578125" customWidth="1"/>
  </cols>
  <sheetData>
    <row r="1" spans="1:7" ht="15.75" x14ac:dyDescent="0.25">
      <c r="A1" s="33" t="s">
        <v>93</v>
      </c>
    </row>
    <row r="2" spans="1:7" x14ac:dyDescent="0.25">
      <c r="A2" s="41"/>
    </row>
    <row r="3" spans="1:7" ht="15.75" thickBot="1" x14ac:dyDescent="0.3">
      <c r="A3" s="41"/>
    </row>
    <row r="4" spans="1:7" ht="15" customHeight="1" x14ac:dyDescent="0.25">
      <c r="A4" s="492" t="s">
        <v>3</v>
      </c>
      <c r="B4" s="474">
        <v>2013</v>
      </c>
      <c r="C4" s="476">
        <v>2014</v>
      </c>
      <c r="D4" s="482">
        <v>2015</v>
      </c>
      <c r="E4" s="478">
        <v>2016</v>
      </c>
      <c r="F4" s="115" t="s">
        <v>79</v>
      </c>
    </row>
    <row r="5" spans="1:7" ht="15.75" thickBot="1" x14ac:dyDescent="0.3">
      <c r="A5" s="493"/>
      <c r="B5" s="475"/>
      <c r="C5" s="477"/>
      <c r="D5" s="495"/>
      <c r="E5" s="494"/>
      <c r="F5" s="116" t="s">
        <v>46</v>
      </c>
    </row>
    <row r="6" spans="1:7" ht="31.5" customHeight="1" thickBot="1" x14ac:dyDescent="0.3">
      <c r="A6" s="37" t="s">
        <v>80</v>
      </c>
      <c r="B6" s="38">
        <v>2104</v>
      </c>
      <c r="C6" s="210">
        <v>2688</v>
      </c>
      <c r="D6" s="273">
        <v>2826</v>
      </c>
      <c r="E6" s="146">
        <v>2481</v>
      </c>
      <c r="F6" s="105">
        <f>(E6*100)/D6-100</f>
        <v>-12.208067940552013</v>
      </c>
    </row>
    <row r="7" spans="1:7" ht="26.25" customHeight="1" thickBot="1" x14ac:dyDescent="0.3">
      <c r="A7" s="37" t="s">
        <v>81</v>
      </c>
      <c r="B7" s="38">
        <v>16</v>
      </c>
      <c r="C7" s="210">
        <v>58</v>
      </c>
      <c r="D7" s="273">
        <v>51</v>
      </c>
      <c r="E7" s="146">
        <v>38</v>
      </c>
      <c r="F7" s="105">
        <f t="shared" ref="F7:F15" si="0">(E7*100)/D7-100</f>
        <v>-25.490196078431367</v>
      </c>
    </row>
    <row r="8" spans="1:7" ht="32.25" customHeight="1" thickBot="1" x14ac:dyDescent="0.3">
      <c r="A8" s="37" t="s">
        <v>82</v>
      </c>
      <c r="B8" s="38">
        <v>15</v>
      </c>
      <c r="C8" s="210">
        <v>55</v>
      </c>
      <c r="D8" s="273">
        <v>60</v>
      </c>
      <c r="E8" s="146">
        <v>38</v>
      </c>
      <c r="F8" s="105">
        <f t="shared" si="0"/>
        <v>-36.666666666666664</v>
      </c>
    </row>
    <row r="9" spans="1:7" ht="20.25" customHeight="1" thickBot="1" x14ac:dyDescent="0.3">
      <c r="A9" s="37" t="s">
        <v>83</v>
      </c>
      <c r="B9" s="38">
        <v>766</v>
      </c>
      <c r="C9" s="210">
        <v>642</v>
      </c>
      <c r="D9" s="273">
        <v>653</v>
      </c>
      <c r="E9" s="146">
        <v>588</v>
      </c>
      <c r="F9" s="105">
        <f t="shared" si="0"/>
        <v>-9.9540581929555856</v>
      </c>
    </row>
    <row r="10" spans="1:7" ht="22.5" customHeight="1" thickBot="1" x14ac:dyDescent="0.3">
      <c r="A10" s="37" t="s">
        <v>84</v>
      </c>
      <c r="B10" s="38">
        <v>364</v>
      </c>
      <c r="C10" s="210">
        <v>490</v>
      </c>
      <c r="D10" s="273">
        <v>518</v>
      </c>
      <c r="E10" s="146">
        <v>536</v>
      </c>
      <c r="F10" s="105">
        <f t="shared" si="0"/>
        <v>3.4749034749034706</v>
      </c>
    </row>
    <row r="11" spans="1:7" ht="30" customHeight="1" thickBot="1" x14ac:dyDescent="0.3">
      <c r="A11" s="37" t="s">
        <v>85</v>
      </c>
      <c r="B11" s="38">
        <v>213</v>
      </c>
      <c r="C11" s="210">
        <v>368</v>
      </c>
      <c r="D11" s="273">
        <v>404</v>
      </c>
      <c r="E11" s="146">
        <v>441</v>
      </c>
      <c r="F11" s="105">
        <f t="shared" si="0"/>
        <v>9.1584158415841586</v>
      </c>
    </row>
    <row r="12" spans="1:7" ht="33.75" customHeight="1" thickBot="1" x14ac:dyDescent="0.3">
      <c r="A12" s="37" t="s">
        <v>86</v>
      </c>
      <c r="B12" s="38">
        <v>231</v>
      </c>
      <c r="C12" s="210">
        <v>319</v>
      </c>
      <c r="D12" s="273">
        <v>297</v>
      </c>
      <c r="E12" s="146">
        <v>262</v>
      </c>
      <c r="F12" s="105">
        <f t="shared" si="0"/>
        <v>-11.784511784511778</v>
      </c>
    </row>
    <row r="13" spans="1:7" ht="21" customHeight="1" thickBot="1" x14ac:dyDescent="0.3">
      <c r="A13" s="37" t="s">
        <v>87</v>
      </c>
      <c r="B13" s="38">
        <v>29</v>
      </c>
      <c r="C13" s="210">
        <v>48</v>
      </c>
      <c r="D13" s="273">
        <v>97</v>
      </c>
      <c r="E13" s="146">
        <v>76</v>
      </c>
      <c r="F13" s="105">
        <f t="shared" si="0"/>
        <v>-21.649484536082468</v>
      </c>
    </row>
    <row r="14" spans="1:7" ht="45" customHeight="1" thickBot="1" x14ac:dyDescent="0.3">
      <c r="A14" s="37" t="s">
        <v>88</v>
      </c>
      <c r="B14" s="38">
        <v>6</v>
      </c>
      <c r="C14" s="210">
        <v>12</v>
      </c>
      <c r="D14" s="273">
        <v>12</v>
      </c>
      <c r="E14" s="146">
        <v>10</v>
      </c>
      <c r="F14" s="105">
        <f t="shared" si="0"/>
        <v>-16.666666666666671</v>
      </c>
    </row>
    <row r="15" spans="1:7" ht="28.5" customHeight="1" thickBot="1" x14ac:dyDescent="0.3">
      <c r="A15" s="37" t="s">
        <v>7</v>
      </c>
      <c r="B15" s="39">
        <v>0</v>
      </c>
      <c r="C15" s="210">
        <v>9</v>
      </c>
      <c r="D15" s="273">
        <v>10</v>
      </c>
      <c r="E15" s="146">
        <v>8</v>
      </c>
      <c r="F15" s="105">
        <f t="shared" si="0"/>
        <v>-20</v>
      </c>
    </row>
    <row r="16" spans="1:7" x14ac:dyDescent="0.25">
      <c r="G16" s="107"/>
    </row>
    <row r="17" spans="1:9" x14ac:dyDescent="0.25">
      <c r="G17" s="107"/>
    </row>
    <row r="19" spans="1:9" x14ac:dyDescent="0.25">
      <c r="A19" s="412">
        <v>21</v>
      </c>
      <c r="B19" s="412"/>
      <c r="C19" s="412"/>
      <c r="D19" s="412"/>
      <c r="E19" s="412"/>
      <c r="F19" s="412"/>
      <c r="G19" s="412"/>
      <c r="H19" s="412"/>
      <c r="I19" s="412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6">
    <mergeCell ref="A19:I19"/>
    <mergeCell ref="E4:E5"/>
    <mergeCell ref="A4:A5"/>
    <mergeCell ref="B4:B5"/>
    <mergeCell ref="C4:C5"/>
    <mergeCell ref="D4:D5"/>
  </mergeCells>
  <pageMargins left="0.70866141732283461" right="0.70866141732283461" top="0.43307086614173229" bottom="0.74803149606299213" header="0.31496062992125984" footer="0.31496062992125984"/>
  <pageSetup paperSize="9" scale="9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9"/>
  <sheetViews>
    <sheetView view="pageLayout" zoomScaleSheetLayoutView="100" workbookViewId="0">
      <selection activeCell="E12" sqref="E12"/>
    </sheetView>
  </sheetViews>
  <sheetFormatPr defaultRowHeight="15" x14ac:dyDescent="0.25"/>
  <cols>
    <col min="1" max="1" width="23.7109375" customWidth="1"/>
  </cols>
  <sheetData>
    <row r="1" spans="1:7" ht="15.75" x14ac:dyDescent="0.25">
      <c r="A1" s="33" t="s">
        <v>94</v>
      </c>
    </row>
    <row r="2" spans="1:7" ht="15.75" thickBot="1" x14ac:dyDescent="0.3">
      <c r="A2" s="42"/>
    </row>
    <row r="3" spans="1:7" ht="15" customHeight="1" x14ac:dyDescent="0.25">
      <c r="A3" s="492" t="s">
        <v>3</v>
      </c>
      <c r="B3" s="474">
        <v>2013</v>
      </c>
      <c r="C3" s="476">
        <v>2014</v>
      </c>
      <c r="D3" s="482">
        <v>2015</v>
      </c>
      <c r="E3" s="478">
        <v>2016</v>
      </c>
      <c r="F3" s="35" t="s">
        <v>79</v>
      </c>
    </row>
    <row r="4" spans="1:7" ht="15.75" thickBot="1" x14ac:dyDescent="0.3">
      <c r="A4" s="493"/>
      <c r="B4" s="475"/>
      <c r="C4" s="477"/>
      <c r="D4" s="495"/>
      <c r="E4" s="494"/>
      <c r="F4" s="116" t="s">
        <v>46</v>
      </c>
    </row>
    <row r="5" spans="1:7" ht="30" customHeight="1" thickBot="1" x14ac:dyDescent="0.3">
      <c r="A5" s="37" t="s">
        <v>80</v>
      </c>
      <c r="B5" s="38">
        <v>19524</v>
      </c>
      <c r="C5" s="210">
        <v>21497</v>
      </c>
      <c r="D5" s="273">
        <v>22138</v>
      </c>
      <c r="E5" s="146">
        <v>25287</v>
      </c>
      <c r="F5" s="124">
        <f>(E5*100)/D5-100</f>
        <v>14.224410515855084</v>
      </c>
    </row>
    <row r="6" spans="1:7" ht="21.75" customHeight="1" thickBot="1" x14ac:dyDescent="0.3">
      <c r="A6" s="37" t="s">
        <v>81</v>
      </c>
      <c r="B6" s="38">
        <v>1139</v>
      </c>
      <c r="C6" s="210">
        <v>1495</v>
      </c>
      <c r="D6" s="273">
        <v>1569</v>
      </c>
      <c r="E6" s="146">
        <v>1908</v>
      </c>
      <c r="F6" s="124">
        <f t="shared" ref="F6:F14" si="0">(E6*100)/D6-100</f>
        <v>21.606118546845124</v>
      </c>
    </row>
    <row r="7" spans="1:7" ht="35.25" customHeight="1" thickBot="1" x14ac:dyDescent="0.3">
      <c r="A7" s="37" t="s">
        <v>82</v>
      </c>
      <c r="B7" s="38">
        <v>1018</v>
      </c>
      <c r="C7" s="210">
        <v>1340</v>
      </c>
      <c r="D7" s="273">
        <v>1476</v>
      </c>
      <c r="E7" s="146">
        <v>1844</v>
      </c>
      <c r="F7" s="124">
        <f t="shared" si="0"/>
        <v>24.93224932249322</v>
      </c>
    </row>
    <row r="8" spans="1:7" ht="21.75" customHeight="1" thickBot="1" x14ac:dyDescent="0.3">
      <c r="A8" s="37" t="s">
        <v>83</v>
      </c>
      <c r="B8" s="38">
        <v>8024</v>
      </c>
      <c r="C8" s="210">
        <v>7045</v>
      </c>
      <c r="D8" s="273">
        <v>6450</v>
      </c>
      <c r="E8" s="146">
        <v>6259</v>
      </c>
      <c r="F8" s="124">
        <f t="shared" si="0"/>
        <v>-2.961240310077514</v>
      </c>
    </row>
    <row r="9" spans="1:7" ht="25.5" customHeight="1" thickBot="1" x14ac:dyDescent="0.3">
      <c r="A9" s="37" t="s">
        <v>84</v>
      </c>
      <c r="B9" s="38">
        <v>3266</v>
      </c>
      <c r="C9" s="210">
        <v>3636</v>
      </c>
      <c r="D9" s="273">
        <v>3819</v>
      </c>
      <c r="E9" s="146">
        <v>4514</v>
      </c>
      <c r="F9" s="124">
        <f t="shared" si="0"/>
        <v>18.198481277821415</v>
      </c>
    </row>
    <row r="10" spans="1:7" ht="32.25" customHeight="1" thickBot="1" x14ac:dyDescent="0.3">
      <c r="A10" s="37" t="s">
        <v>85</v>
      </c>
      <c r="B10" s="38">
        <v>2294</v>
      </c>
      <c r="C10" s="210">
        <v>2698</v>
      </c>
      <c r="D10" s="273">
        <v>3382</v>
      </c>
      <c r="E10" s="146">
        <v>3846</v>
      </c>
      <c r="F10" s="124">
        <f t="shared" si="0"/>
        <v>13.719692489651095</v>
      </c>
    </row>
    <row r="11" spans="1:7" ht="30.75" customHeight="1" thickBot="1" x14ac:dyDescent="0.3">
      <c r="A11" s="37" t="s">
        <v>86</v>
      </c>
      <c r="B11" s="38">
        <v>1008</v>
      </c>
      <c r="C11" s="210">
        <v>1213</v>
      </c>
      <c r="D11" s="273">
        <v>1397</v>
      </c>
      <c r="E11" s="146">
        <v>1508</v>
      </c>
      <c r="F11" s="124">
        <f t="shared" si="0"/>
        <v>7.945597709377239</v>
      </c>
    </row>
    <row r="12" spans="1:7" ht="24.75" customHeight="1" thickBot="1" x14ac:dyDescent="0.3">
      <c r="A12" s="37" t="s">
        <v>87</v>
      </c>
      <c r="B12" s="38">
        <v>595</v>
      </c>
      <c r="C12" s="210">
        <v>657</v>
      </c>
      <c r="D12" s="273">
        <v>846</v>
      </c>
      <c r="E12" s="146">
        <v>858</v>
      </c>
      <c r="F12" s="124">
        <f t="shared" si="0"/>
        <v>1.4184397163120508</v>
      </c>
    </row>
    <row r="13" spans="1:7" ht="46.5" customHeight="1" thickBot="1" x14ac:dyDescent="0.3">
      <c r="A13" s="37" t="s">
        <v>95</v>
      </c>
      <c r="B13" s="38">
        <v>169</v>
      </c>
      <c r="C13" s="210">
        <v>175</v>
      </c>
      <c r="D13" s="273">
        <v>195</v>
      </c>
      <c r="E13" s="146">
        <v>162</v>
      </c>
      <c r="F13" s="124">
        <f t="shared" si="0"/>
        <v>-16.92307692307692</v>
      </c>
    </row>
    <row r="14" spans="1:7" ht="27.75" customHeight="1" thickBot="1" x14ac:dyDescent="0.3">
      <c r="A14" s="37" t="s">
        <v>7</v>
      </c>
      <c r="B14" s="38">
        <v>139</v>
      </c>
      <c r="C14" s="210">
        <v>160</v>
      </c>
      <c r="D14" s="273">
        <v>185</v>
      </c>
      <c r="E14" s="146">
        <v>148</v>
      </c>
      <c r="F14" s="124">
        <f t="shared" si="0"/>
        <v>-20</v>
      </c>
    </row>
    <row r="15" spans="1:7" x14ac:dyDescent="0.25">
      <c r="G15" s="107"/>
    </row>
    <row r="19" spans="1:9" x14ac:dyDescent="0.25">
      <c r="A19" s="412">
        <v>22</v>
      </c>
      <c r="B19" s="412"/>
      <c r="C19" s="412"/>
      <c r="D19" s="412"/>
      <c r="E19" s="412"/>
      <c r="F19" s="412"/>
      <c r="G19" s="412"/>
      <c r="H19" s="412"/>
      <c r="I19" s="412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6">
    <mergeCell ref="A19:I19"/>
    <mergeCell ref="E3:E4"/>
    <mergeCell ref="A3:A4"/>
    <mergeCell ref="B3:B4"/>
    <mergeCell ref="C3:C4"/>
    <mergeCell ref="D3:D4"/>
  </mergeCells>
  <pageMargins left="0.70866141732283461" right="0.70866141732283461" top="0.43307086614173229" bottom="0.74803149606299213" header="0.31496062992125984" footer="0.31496062992125984"/>
  <pageSetup paperSize="9" scale="90" orientation="portrait" r:id="rId1"/>
  <colBreaks count="1" manualBreakCount="1">
    <brk id="9" max="4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7"/>
  <sheetViews>
    <sheetView showWhiteSpace="0" view="pageLayout" zoomScaleSheetLayoutView="115" workbookViewId="0">
      <selection activeCell="A17" sqref="A17:I17"/>
    </sheetView>
  </sheetViews>
  <sheetFormatPr defaultRowHeight="15" x14ac:dyDescent="0.25"/>
  <cols>
    <col min="1" max="1" width="23.140625" customWidth="1"/>
  </cols>
  <sheetData>
    <row r="1" spans="1:8" x14ac:dyDescent="0.25">
      <c r="A1" s="43" t="s">
        <v>96</v>
      </c>
    </row>
    <row r="2" spans="1:8" ht="9.75" customHeight="1" thickBot="1" x14ac:dyDescent="0.3">
      <c r="A2" s="44"/>
    </row>
    <row r="3" spans="1:8" ht="26.25" customHeight="1" thickBot="1" x14ac:dyDescent="0.3">
      <c r="A3" s="75" t="s">
        <v>3</v>
      </c>
      <c r="B3" s="45">
        <v>2013</v>
      </c>
      <c r="C3" s="209">
        <v>2014</v>
      </c>
      <c r="D3" s="272">
        <v>2015</v>
      </c>
      <c r="E3" s="147">
        <v>2016</v>
      </c>
      <c r="F3" s="117" t="s">
        <v>97</v>
      </c>
    </row>
    <row r="4" spans="1:8" ht="42" customHeight="1" thickBot="1" x14ac:dyDescent="0.3">
      <c r="A4" s="46" t="s">
        <v>98</v>
      </c>
      <c r="B4" s="38">
        <v>448</v>
      </c>
      <c r="C4" s="300">
        <v>445</v>
      </c>
      <c r="D4" s="340">
        <v>487</v>
      </c>
      <c r="E4" s="339">
        <v>357</v>
      </c>
      <c r="F4" s="185">
        <f>(E4*100)/D4-100</f>
        <v>-26.69404517453799</v>
      </c>
    </row>
    <row r="5" spans="1:8" ht="25.5" customHeight="1" thickBot="1" x14ac:dyDescent="0.3">
      <c r="A5" s="37" t="s">
        <v>67</v>
      </c>
      <c r="B5" s="48">
        <v>5301</v>
      </c>
      <c r="C5" s="301">
        <v>5465</v>
      </c>
      <c r="D5" s="303">
        <v>5859</v>
      </c>
      <c r="E5" s="186">
        <v>6266</v>
      </c>
      <c r="F5" s="185">
        <f t="shared" ref="F5:F12" si="0">(E5*100)/D5-100</f>
        <v>6.9465779143198461</v>
      </c>
    </row>
    <row r="6" spans="1:8" ht="22.5" customHeight="1" thickBot="1" x14ac:dyDescent="0.3">
      <c r="A6" s="37" t="s">
        <v>91</v>
      </c>
      <c r="B6" s="48">
        <v>555</v>
      </c>
      <c r="C6" s="301">
        <v>601</v>
      </c>
      <c r="D6" s="303">
        <v>587</v>
      </c>
      <c r="E6" s="186">
        <v>579</v>
      </c>
      <c r="F6" s="185">
        <f t="shared" si="0"/>
        <v>-1.3628620102214626</v>
      </c>
    </row>
    <row r="7" spans="1:8" ht="30.75" customHeight="1" thickBot="1" x14ac:dyDescent="0.3">
      <c r="A7" s="46" t="s">
        <v>69</v>
      </c>
      <c r="B7" s="47">
        <v>1003</v>
      </c>
      <c r="C7" s="300">
        <v>967</v>
      </c>
      <c r="D7" s="302">
        <v>992</v>
      </c>
      <c r="E7" s="184">
        <v>1161</v>
      </c>
      <c r="F7" s="185">
        <f t="shared" si="0"/>
        <v>17.036290322580641</v>
      </c>
    </row>
    <row r="8" spans="1:8" ht="46.5" customHeight="1" thickBot="1" x14ac:dyDescent="0.3">
      <c r="A8" s="46" t="s">
        <v>99</v>
      </c>
      <c r="B8" s="47">
        <v>919</v>
      </c>
      <c r="C8" s="300">
        <v>903</v>
      </c>
      <c r="D8" s="302">
        <v>1083</v>
      </c>
      <c r="E8" s="184">
        <v>1193</v>
      </c>
      <c r="F8" s="185">
        <f t="shared" si="0"/>
        <v>10.156971375807942</v>
      </c>
    </row>
    <row r="9" spans="1:8" ht="45" customHeight="1" thickBot="1" x14ac:dyDescent="0.3">
      <c r="A9" s="46" t="s">
        <v>100</v>
      </c>
      <c r="B9" s="47">
        <v>273</v>
      </c>
      <c r="C9" s="300">
        <v>198</v>
      </c>
      <c r="D9" s="302">
        <v>196</v>
      </c>
      <c r="E9" s="184">
        <v>210</v>
      </c>
      <c r="F9" s="185">
        <f t="shared" si="0"/>
        <v>7.1428571428571388</v>
      </c>
      <c r="G9" s="496"/>
      <c r="H9" s="471"/>
    </row>
    <row r="10" spans="1:8" ht="20.25" customHeight="1" thickBot="1" x14ac:dyDescent="0.3">
      <c r="A10" s="37" t="s">
        <v>87</v>
      </c>
      <c r="B10" s="48">
        <v>369</v>
      </c>
      <c r="C10" s="301">
        <v>432</v>
      </c>
      <c r="D10" s="303">
        <v>407</v>
      </c>
      <c r="E10" s="186">
        <v>373</v>
      </c>
      <c r="F10" s="185">
        <f t="shared" si="0"/>
        <v>-8.353808353808347</v>
      </c>
      <c r="G10" s="86"/>
      <c r="H10" s="131"/>
    </row>
    <row r="11" spans="1:8" ht="28.5" customHeight="1" thickBot="1" x14ac:dyDescent="0.3">
      <c r="A11" s="37" t="s">
        <v>101</v>
      </c>
      <c r="B11" s="48">
        <v>1174</v>
      </c>
      <c r="C11" s="301">
        <v>1282</v>
      </c>
      <c r="D11" s="303">
        <v>1228</v>
      </c>
      <c r="E11" s="186">
        <v>1304</v>
      </c>
      <c r="F11" s="185">
        <f t="shared" si="0"/>
        <v>6.1889250814332257</v>
      </c>
    </row>
    <row r="12" spans="1:8" ht="33.75" customHeight="1" thickBot="1" x14ac:dyDescent="0.3">
      <c r="A12" s="46" t="s">
        <v>7</v>
      </c>
      <c r="B12" s="47">
        <v>93</v>
      </c>
      <c r="C12" s="300">
        <v>107</v>
      </c>
      <c r="D12" s="302">
        <v>95</v>
      </c>
      <c r="E12" s="184">
        <v>53</v>
      </c>
      <c r="F12" s="185">
        <f t="shared" si="0"/>
        <v>-44.210526315789473</v>
      </c>
      <c r="G12" s="86"/>
    </row>
    <row r="17" spans="1:9" x14ac:dyDescent="0.25">
      <c r="A17" s="412">
        <v>23</v>
      </c>
      <c r="B17" s="412"/>
      <c r="C17" s="412"/>
      <c r="D17" s="412"/>
      <c r="E17" s="412"/>
      <c r="F17" s="412"/>
      <c r="G17" s="412"/>
      <c r="H17" s="412"/>
      <c r="I17" s="412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2">
    <mergeCell ref="G9:H9"/>
    <mergeCell ref="A17:I17"/>
  </mergeCells>
  <pageMargins left="0.70866141732283461" right="0.70866141732283461" top="0.43307086614173229" bottom="0.74803149606299213" header="0.31496062992125984" footer="0.31496062992125984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zoomScaleSheetLayoutView="115" workbookViewId="0">
      <selection activeCell="E10" sqref="E10"/>
    </sheetView>
  </sheetViews>
  <sheetFormatPr defaultRowHeight="15" x14ac:dyDescent="0.25"/>
  <cols>
    <col min="1" max="1" width="24.140625" customWidth="1"/>
  </cols>
  <sheetData>
    <row r="1" spans="1:9" x14ac:dyDescent="0.25">
      <c r="A1" s="43" t="s">
        <v>112</v>
      </c>
    </row>
    <row r="2" spans="1:9" x14ac:dyDescent="0.25">
      <c r="A2" s="53"/>
    </row>
    <row r="3" spans="1:9" ht="15.75" thickBot="1" x14ac:dyDescent="0.3">
      <c r="A3" s="53"/>
    </row>
    <row r="4" spans="1:9" ht="15.75" thickBot="1" x14ac:dyDescent="0.3">
      <c r="A4" s="55" t="s">
        <v>3</v>
      </c>
      <c r="B4" s="2">
        <v>2013</v>
      </c>
      <c r="C4" s="295">
        <v>2014</v>
      </c>
      <c r="D4" s="290">
        <v>2015</v>
      </c>
      <c r="E4" s="140">
        <v>2016</v>
      </c>
      <c r="F4" s="118" t="s">
        <v>32</v>
      </c>
    </row>
    <row r="5" spans="1:9" ht="21" customHeight="1" thickBot="1" x14ac:dyDescent="0.3">
      <c r="A5" s="3" t="s">
        <v>92</v>
      </c>
      <c r="B5" s="16">
        <v>151</v>
      </c>
      <c r="C5" s="296">
        <v>140</v>
      </c>
      <c r="D5" s="294">
        <v>105</v>
      </c>
      <c r="E5" s="142">
        <v>108</v>
      </c>
      <c r="F5" s="105">
        <f>(E5*100)/D5-100</f>
        <v>2.8571428571428612</v>
      </c>
    </row>
    <row r="6" spans="1:9" ht="30.75" customHeight="1" thickBot="1" x14ac:dyDescent="0.3">
      <c r="A6" s="4" t="s">
        <v>113</v>
      </c>
      <c r="B6" s="16">
        <v>68</v>
      </c>
      <c r="C6" s="296">
        <v>107</v>
      </c>
      <c r="D6" s="294">
        <v>110</v>
      </c>
      <c r="E6" s="142">
        <v>90</v>
      </c>
      <c r="F6" s="105">
        <f t="shared" ref="F6:F8" si="0">(E6*100)/D6-100</f>
        <v>-18.181818181818187</v>
      </c>
    </row>
    <row r="7" spans="1:9" ht="45" customHeight="1" thickBot="1" x14ac:dyDescent="0.3">
      <c r="A7" s="5" t="s">
        <v>114</v>
      </c>
      <c r="B7" s="16">
        <v>41</v>
      </c>
      <c r="C7" s="296">
        <v>31</v>
      </c>
      <c r="D7" s="294">
        <v>2</v>
      </c>
      <c r="E7" s="142">
        <v>1</v>
      </c>
      <c r="F7" s="105">
        <f t="shared" si="0"/>
        <v>-50</v>
      </c>
    </row>
    <row r="8" spans="1:9" ht="30" customHeight="1" thickBot="1" x14ac:dyDescent="0.3">
      <c r="A8" s="497" t="s">
        <v>146</v>
      </c>
      <c r="B8" s="16">
        <v>109</v>
      </c>
      <c r="C8" s="296">
        <v>138</v>
      </c>
      <c r="D8" s="291">
        <v>112</v>
      </c>
      <c r="E8" s="178">
        <v>91</v>
      </c>
      <c r="F8" s="179">
        <f t="shared" si="0"/>
        <v>-18.75</v>
      </c>
    </row>
    <row r="9" spans="1:9" ht="20.25" customHeight="1" thickBot="1" x14ac:dyDescent="0.3">
      <c r="A9" s="498"/>
      <c r="B9" s="56">
        <v>0.78400000000000003</v>
      </c>
      <c r="C9" s="298">
        <v>0.96</v>
      </c>
      <c r="D9" s="293">
        <v>0.96</v>
      </c>
      <c r="E9" s="195">
        <v>0.98</v>
      </c>
      <c r="F9" s="179">
        <f>(E9*100)/D9-100</f>
        <v>2.0833333333333428</v>
      </c>
    </row>
    <row r="12" spans="1:9" x14ac:dyDescent="0.25">
      <c r="H12" s="427"/>
      <c r="I12" s="427"/>
    </row>
    <row r="13" spans="1:9" x14ac:dyDescent="0.25">
      <c r="H13" s="446"/>
      <c r="I13" s="446"/>
    </row>
    <row r="15" spans="1:9" ht="17.25" customHeight="1" x14ac:dyDescent="0.25"/>
    <row r="16" spans="1:9" ht="3" hidden="1" customHeight="1" x14ac:dyDescent="0.25"/>
    <row r="17" spans="1:9" ht="25.5" customHeight="1" x14ac:dyDescent="0.25">
      <c r="F17" t="s">
        <v>228</v>
      </c>
      <c r="H17" s="446"/>
      <c r="I17" s="446"/>
    </row>
    <row r="20" spans="1:9" x14ac:dyDescent="0.25">
      <c r="A20" s="412"/>
      <c r="B20" s="412"/>
      <c r="C20" s="412"/>
      <c r="D20" s="412"/>
      <c r="E20" s="412"/>
      <c r="F20" s="412"/>
      <c r="G20" s="412"/>
      <c r="H20" s="412"/>
      <c r="I20" s="412"/>
    </row>
    <row r="23" spans="1:9" x14ac:dyDescent="0.25">
      <c r="H23" s="427"/>
      <c r="I23" s="427"/>
    </row>
    <row r="24" spans="1:9" x14ac:dyDescent="0.25">
      <c r="A24" s="412">
        <v>24</v>
      </c>
      <c r="B24" s="412"/>
      <c r="C24" s="412"/>
      <c r="D24" s="412"/>
      <c r="E24" s="412"/>
      <c r="F24" s="412"/>
      <c r="G24" s="412"/>
      <c r="H24" s="412"/>
      <c r="I24" s="412"/>
    </row>
  </sheetData>
  <customSheetViews>
    <customSheetView guid="{DAED5F8A-1D0F-4FEC-9F91-AE1C92AB4224}">
      <selection sqref="A1:F9"/>
      <pageMargins left="0.7" right="0.7" top="0.75" bottom="0.75" header="0.3" footer="0.3"/>
    </customSheetView>
  </customSheetViews>
  <mergeCells count="7">
    <mergeCell ref="A24:I24"/>
    <mergeCell ref="A8:A9"/>
    <mergeCell ref="H12:I12"/>
    <mergeCell ref="H23:I23"/>
    <mergeCell ref="H17:I17"/>
    <mergeCell ref="H13:I13"/>
    <mergeCell ref="A20:I20"/>
  </mergeCells>
  <pageMargins left="0.70866141732283461" right="0.70866141732283461" top="0.43307086614173229" bottom="0.74803149606299213" header="0.31496062992125984" footer="0.31496062992125984"/>
  <pageSetup paperSize="9" scale="89" orientation="portrait" r:id="rId1"/>
  <colBreaks count="1" manualBreakCount="1">
    <brk id="9" max="4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4"/>
  <sheetViews>
    <sheetView view="pageLayout" topLeftCell="A7" zoomScaleSheetLayoutView="100" workbookViewId="0">
      <selection activeCell="F10" sqref="F10"/>
    </sheetView>
  </sheetViews>
  <sheetFormatPr defaultRowHeight="15" x14ac:dyDescent="0.25"/>
  <cols>
    <col min="2" max="2" width="22.28515625" customWidth="1"/>
    <col min="3" max="3" width="9.28515625" customWidth="1"/>
    <col min="4" max="4" width="9.140625" customWidth="1"/>
    <col min="5" max="6" width="10.5703125" customWidth="1"/>
    <col min="7" max="7" width="8.7109375" customWidth="1"/>
  </cols>
  <sheetData>
    <row r="1" spans="1:20" ht="15.75" x14ac:dyDescent="0.25">
      <c r="A1" s="33" t="s">
        <v>102</v>
      </c>
    </row>
    <row r="2" spans="1:20" ht="7.5" customHeight="1" thickBot="1" x14ac:dyDescent="0.3">
      <c r="A2" s="19"/>
    </row>
    <row r="3" spans="1:20" ht="25.5" customHeight="1" thickBot="1" x14ac:dyDescent="0.3">
      <c r="A3" s="500" t="s">
        <v>3</v>
      </c>
      <c r="B3" s="501"/>
      <c r="C3" s="187">
        <v>2013</v>
      </c>
      <c r="D3" s="327">
        <v>2014</v>
      </c>
      <c r="E3" s="299">
        <v>2015</v>
      </c>
      <c r="F3" s="163">
        <v>2016</v>
      </c>
      <c r="G3" s="49" t="s">
        <v>103</v>
      </c>
    </row>
    <row r="4" spans="1:20" ht="24.75" customHeight="1" thickBot="1" x14ac:dyDescent="0.3">
      <c r="A4" s="502" t="s">
        <v>104</v>
      </c>
      <c r="B4" s="503"/>
      <c r="C4" s="188">
        <v>5265</v>
      </c>
      <c r="D4" s="271">
        <v>5470</v>
      </c>
      <c r="E4" s="322">
        <v>5553</v>
      </c>
      <c r="F4" s="177">
        <v>5492</v>
      </c>
      <c r="G4" s="151">
        <f>(F4*100)/E4-100</f>
        <v>-1.0985053124437201</v>
      </c>
    </row>
    <row r="5" spans="1:20" ht="29.25" customHeight="1" thickBot="1" x14ac:dyDescent="0.3">
      <c r="A5" s="50" t="s">
        <v>105</v>
      </c>
      <c r="B5" s="51" t="s">
        <v>106</v>
      </c>
      <c r="C5" s="188">
        <v>3710</v>
      </c>
      <c r="D5" s="271">
        <v>4025</v>
      </c>
      <c r="E5" s="322">
        <v>4009</v>
      </c>
      <c r="F5" s="177">
        <v>3908</v>
      </c>
      <c r="G5" s="151">
        <f t="shared" ref="G5:G12" si="0">(F5*100)/E5-100</f>
        <v>-2.5193315041157405</v>
      </c>
      <c r="T5" s="122"/>
    </row>
    <row r="6" spans="1:20" ht="45" customHeight="1" thickBot="1" x14ac:dyDescent="0.3">
      <c r="A6" s="52" t="s">
        <v>107</v>
      </c>
      <c r="B6" s="51" t="s">
        <v>108</v>
      </c>
      <c r="C6" s="188">
        <v>135</v>
      </c>
      <c r="D6" s="271" t="s">
        <v>240</v>
      </c>
      <c r="E6" s="270" t="s">
        <v>239</v>
      </c>
      <c r="F6" s="141" t="s">
        <v>289</v>
      </c>
      <c r="G6" s="151">
        <v>0</v>
      </c>
    </row>
    <row r="7" spans="1:20" ht="42" customHeight="1" thickBot="1" x14ac:dyDescent="0.3">
      <c r="A7" s="504" t="s">
        <v>109</v>
      </c>
      <c r="B7" s="505"/>
      <c r="C7" s="189">
        <v>23</v>
      </c>
      <c r="D7" s="328">
        <v>12</v>
      </c>
      <c r="E7" s="323">
        <v>9</v>
      </c>
      <c r="F7" s="194">
        <v>8</v>
      </c>
      <c r="G7" s="151">
        <f t="shared" si="0"/>
        <v>-11.111111111111114</v>
      </c>
    </row>
    <row r="8" spans="1:20" s="122" customFormat="1" ht="33.75" customHeight="1" thickBot="1" x14ac:dyDescent="0.3">
      <c r="A8" s="506" t="s">
        <v>186</v>
      </c>
      <c r="B8" s="506"/>
      <c r="C8" s="190">
        <v>34</v>
      </c>
      <c r="D8" s="261">
        <v>29</v>
      </c>
      <c r="E8" s="324">
        <v>21</v>
      </c>
      <c r="F8" s="348">
        <v>13</v>
      </c>
      <c r="G8" s="151">
        <f t="shared" si="0"/>
        <v>-38.095238095238095</v>
      </c>
    </row>
    <row r="9" spans="1:20" ht="30" customHeight="1" thickBot="1" x14ac:dyDescent="0.3">
      <c r="A9" s="507" t="s">
        <v>187</v>
      </c>
      <c r="B9" s="508"/>
      <c r="C9" s="191" t="s">
        <v>232</v>
      </c>
      <c r="D9" s="329" t="s">
        <v>190</v>
      </c>
      <c r="E9" s="325" t="s">
        <v>233</v>
      </c>
      <c r="F9" s="192" t="s">
        <v>282</v>
      </c>
      <c r="G9" s="151">
        <v>-66</v>
      </c>
    </row>
    <row r="10" spans="1:20" ht="36" customHeight="1" thickBot="1" x14ac:dyDescent="0.3">
      <c r="A10" s="507" t="s">
        <v>188</v>
      </c>
      <c r="B10" s="508"/>
      <c r="C10" s="189">
        <v>629</v>
      </c>
      <c r="D10" s="271">
        <v>610</v>
      </c>
      <c r="E10" s="322">
        <v>728</v>
      </c>
      <c r="F10" s="177">
        <v>723</v>
      </c>
      <c r="G10" s="151">
        <f t="shared" si="0"/>
        <v>-0.6868131868131826</v>
      </c>
      <c r="H10" s="514"/>
      <c r="I10" s="471"/>
    </row>
    <row r="11" spans="1:20" ht="48" customHeight="1" thickBot="1" x14ac:dyDescent="0.3">
      <c r="A11" s="507" t="s">
        <v>285</v>
      </c>
      <c r="B11" s="508"/>
      <c r="C11" s="189">
        <v>1658</v>
      </c>
      <c r="D11" s="271">
        <v>1738</v>
      </c>
      <c r="E11" s="322">
        <v>1800</v>
      </c>
      <c r="F11" s="177">
        <v>2095</v>
      </c>
      <c r="G11" s="151">
        <v>16.399999999999999</v>
      </c>
      <c r="H11" s="341"/>
      <c r="I11" s="338"/>
    </row>
    <row r="12" spans="1:20" ht="35.25" customHeight="1" thickBot="1" x14ac:dyDescent="0.3">
      <c r="A12" s="507" t="s">
        <v>110</v>
      </c>
      <c r="B12" s="508"/>
      <c r="C12" s="189">
        <v>232</v>
      </c>
      <c r="D12" s="271">
        <v>236</v>
      </c>
      <c r="E12" s="322">
        <v>273</v>
      </c>
      <c r="F12" s="177">
        <v>171</v>
      </c>
      <c r="G12" s="151">
        <f t="shared" si="0"/>
        <v>-37.362637362637365</v>
      </c>
      <c r="H12" s="121"/>
      <c r="J12" s="154"/>
    </row>
    <row r="13" spans="1:20" ht="30" customHeight="1" thickBot="1" x14ac:dyDescent="0.3">
      <c r="A13" s="507" t="s">
        <v>111</v>
      </c>
      <c r="B13" s="508"/>
      <c r="C13" s="189" t="s">
        <v>234</v>
      </c>
      <c r="D13" s="330" t="s">
        <v>237</v>
      </c>
      <c r="E13" s="326" t="s">
        <v>238</v>
      </c>
      <c r="F13" s="193" t="s">
        <v>283</v>
      </c>
      <c r="G13" s="151">
        <v>-10.6</v>
      </c>
    </row>
    <row r="14" spans="1:20" x14ac:dyDescent="0.25">
      <c r="A14" s="515" t="s">
        <v>189</v>
      </c>
      <c r="B14" s="516"/>
      <c r="C14" s="532">
        <v>9</v>
      </c>
      <c r="D14" s="521">
        <v>10</v>
      </c>
      <c r="E14" s="524">
        <v>7</v>
      </c>
      <c r="F14" s="509">
        <v>8</v>
      </c>
      <c r="G14" s="527">
        <v>14.3</v>
      </c>
      <c r="J14" s="131"/>
    </row>
    <row r="15" spans="1:20" x14ac:dyDescent="0.25">
      <c r="A15" s="517"/>
      <c r="B15" s="518"/>
      <c r="C15" s="533"/>
      <c r="D15" s="522"/>
      <c r="E15" s="525"/>
      <c r="F15" s="510"/>
      <c r="G15" s="528"/>
      <c r="H15" s="95"/>
    </row>
    <row r="16" spans="1:20" ht="6" customHeight="1" thickBot="1" x14ac:dyDescent="0.3">
      <c r="A16" s="519"/>
      <c r="B16" s="520"/>
      <c r="C16" s="481"/>
      <c r="D16" s="523"/>
      <c r="E16" s="526"/>
      <c r="F16" s="511"/>
      <c r="G16" s="529"/>
      <c r="H16" s="95"/>
    </row>
    <row r="17" spans="1:10" x14ac:dyDescent="0.25">
      <c r="A17" s="515" t="s">
        <v>111</v>
      </c>
      <c r="B17" s="516"/>
      <c r="C17" s="532" t="s">
        <v>235</v>
      </c>
      <c r="D17" s="521" t="s">
        <v>191</v>
      </c>
      <c r="E17" s="524" t="s">
        <v>236</v>
      </c>
      <c r="F17" s="509" t="s">
        <v>284</v>
      </c>
      <c r="G17" s="530">
        <v>0</v>
      </c>
      <c r="H17" s="95"/>
      <c r="I17" s="123"/>
      <c r="J17" s="62"/>
    </row>
    <row r="18" spans="1:10" x14ac:dyDescent="0.25">
      <c r="A18" s="517"/>
      <c r="B18" s="518"/>
      <c r="C18" s="533"/>
      <c r="D18" s="522"/>
      <c r="E18" s="525"/>
      <c r="F18" s="512"/>
      <c r="G18" s="528"/>
      <c r="H18" s="95"/>
      <c r="I18" s="62"/>
    </row>
    <row r="19" spans="1:10" ht="4.5" customHeight="1" thickBot="1" x14ac:dyDescent="0.3">
      <c r="A19" s="519"/>
      <c r="B19" s="520"/>
      <c r="C19" s="481"/>
      <c r="D19" s="523"/>
      <c r="E19" s="526"/>
      <c r="F19" s="513"/>
      <c r="G19" s="531"/>
    </row>
    <row r="21" spans="1:10" x14ac:dyDescent="0.25">
      <c r="A21" s="499">
        <v>25</v>
      </c>
      <c r="B21" s="499"/>
      <c r="C21" s="499"/>
      <c r="D21" s="499"/>
      <c r="E21" s="499"/>
      <c r="F21" s="499"/>
      <c r="G21" s="499"/>
      <c r="H21" s="499"/>
      <c r="I21" s="499"/>
    </row>
    <row r="22" spans="1:10" x14ac:dyDescent="0.25">
      <c r="A22" s="499"/>
      <c r="B22" s="499"/>
      <c r="C22" s="499"/>
      <c r="D22" s="499"/>
      <c r="E22" s="499"/>
      <c r="F22" s="499"/>
      <c r="G22" s="499"/>
      <c r="H22" s="499"/>
      <c r="I22" s="499"/>
    </row>
    <row r="23" spans="1:10" s="122" customFormat="1" x14ac:dyDescent="0.25"/>
    <row r="24" spans="1:10" x14ac:dyDescent="0.25">
      <c r="A24" s="499"/>
      <c r="B24" s="499"/>
      <c r="C24" s="499"/>
      <c r="D24" s="499"/>
      <c r="E24" s="499"/>
      <c r="F24" s="499"/>
      <c r="G24" s="499"/>
      <c r="H24" s="499"/>
      <c r="I24" s="499"/>
    </row>
  </sheetData>
  <customSheetViews>
    <customSheetView guid="{DAED5F8A-1D0F-4FEC-9F91-AE1C92AB4224}">
      <selection sqref="A1:F13"/>
      <pageMargins left="0.7" right="0.7" top="0.75" bottom="0.75" header="0.3" footer="0.3"/>
    </customSheetView>
  </customSheetViews>
  <mergeCells count="25">
    <mergeCell ref="A24:I24"/>
    <mergeCell ref="A22:I22"/>
    <mergeCell ref="H10:I10"/>
    <mergeCell ref="A14:B16"/>
    <mergeCell ref="D14:D16"/>
    <mergeCell ref="E14:E16"/>
    <mergeCell ref="G14:G16"/>
    <mergeCell ref="E17:E19"/>
    <mergeCell ref="G17:G19"/>
    <mergeCell ref="A10:B10"/>
    <mergeCell ref="A12:B12"/>
    <mergeCell ref="A13:B13"/>
    <mergeCell ref="A17:B19"/>
    <mergeCell ref="D17:D19"/>
    <mergeCell ref="C14:C16"/>
    <mergeCell ref="C17:C19"/>
    <mergeCell ref="A21:I21"/>
    <mergeCell ref="A3:B3"/>
    <mergeCell ref="A4:B4"/>
    <mergeCell ref="A7:B7"/>
    <mergeCell ref="A8:B8"/>
    <mergeCell ref="A9:B9"/>
    <mergeCell ref="F14:F16"/>
    <mergeCell ref="F17:F19"/>
    <mergeCell ref="A11:B11"/>
  </mergeCells>
  <pageMargins left="0.70866141732283461" right="0.70866141732283461" top="0.43307086614173229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7"/>
  <sheetViews>
    <sheetView showWhiteSpace="0" view="pageLayout" zoomScale="55" zoomScaleSheetLayoutView="130" zoomScalePageLayoutView="55" workbookViewId="0">
      <selection activeCell="I11" sqref="I11"/>
    </sheetView>
  </sheetViews>
  <sheetFormatPr defaultColWidth="1.85546875" defaultRowHeight="15" x14ac:dyDescent="0.25"/>
  <cols>
    <col min="1" max="1" width="26.85546875" customWidth="1"/>
    <col min="2" max="2" width="8" customWidth="1"/>
    <col min="3" max="3" width="8.42578125" customWidth="1"/>
    <col min="4" max="4" width="9" customWidth="1"/>
    <col min="5" max="5" width="8.7109375" customWidth="1"/>
    <col min="6" max="7" width="8.42578125" customWidth="1"/>
    <col min="8" max="8" width="10.140625" customWidth="1"/>
    <col min="9" max="9" width="9.28515625" customWidth="1"/>
    <col min="10" max="11" width="8.85546875" customWidth="1"/>
    <col min="12" max="12" width="8" customWidth="1"/>
    <col min="13" max="13" width="8.42578125" customWidth="1"/>
    <col min="14" max="14" width="8.5703125" customWidth="1"/>
    <col min="15" max="15" width="8.7109375" customWidth="1"/>
  </cols>
  <sheetData>
    <row r="1" spans="1:10" ht="50.25" customHeight="1" x14ac:dyDescent="0.3">
      <c r="A1" s="353" t="s">
        <v>216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ht="33.75" customHeight="1" x14ac:dyDescent="0.25">
      <c r="A2" s="360" t="s">
        <v>197</v>
      </c>
      <c r="B2" s="363" t="s">
        <v>198</v>
      </c>
      <c r="C2" s="364"/>
      <c r="D2" s="365" t="s">
        <v>199</v>
      </c>
      <c r="E2" s="364"/>
      <c r="F2" s="365" t="s">
        <v>200</v>
      </c>
      <c r="G2" s="364"/>
      <c r="H2" s="366" t="s">
        <v>201</v>
      </c>
      <c r="I2" s="367"/>
    </row>
    <row r="3" spans="1:10" ht="27" customHeight="1" x14ac:dyDescent="0.25">
      <c r="A3" s="361"/>
      <c r="B3" s="354">
        <v>2015</v>
      </c>
      <c r="C3" s="357">
        <v>2016</v>
      </c>
      <c r="D3" s="354">
        <v>2015</v>
      </c>
      <c r="E3" s="357">
        <v>2016</v>
      </c>
      <c r="F3" s="354">
        <v>2015</v>
      </c>
      <c r="G3" s="357">
        <v>2016</v>
      </c>
      <c r="H3" s="354">
        <v>2015</v>
      </c>
      <c r="I3" s="357">
        <v>2016</v>
      </c>
    </row>
    <row r="4" spans="1:10" ht="15" customHeight="1" x14ac:dyDescent="0.25">
      <c r="A4" s="361"/>
      <c r="B4" s="355"/>
      <c r="C4" s="358"/>
      <c r="D4" s="355"/>
      <c r="E4" s="358"/>
      <c r="F4" s="355"/>
      <c r="G4" s="358"/>
      <c r="H4" s="355"/>
      <c r="I4" s="358"/>
    </row>
    <row r="5" spans="1:10" ht="36" customHeight="1" x14ac:dyDescent="0.25">
      <c r="A5" s="362"/>
      <c r="B5" s="356"/>
      <c r="C5" s="359"/>
      <c r="D5" s="356"/>
      <c r="E5" s="359"/>
      <c r="F5" s="356"/>
      <c r="G5" s="359"/>
      <c r="H5" s="356"/>
      <c r="I5" s="359"/>
    </row>
    <row r="6" spans="1:10" ht="59.25" customHeight="1" x14ac:dyDescent="0.25">
      <c r="A6" s="169" t="s">
        <v>204</v>
      </c>
      <c r="B6" s="344">
        <v>1</v>
      </c>
      <c r="C6" s="168">
        <v>3</v>
      </c>
      <c r="D6" s="344">
        <v>2</v>
      </c>
      <c r="E6" s="168">
        <v>2</v>
      </c>
      <c r="F6" s="344">
        <v>1</v>
      </c>
      <c r="G6" s="168">
        <v>2</v>
      </c>
      <c r="H6" s="344">
        <v>0</v>
      </c>
      <c r="I6" s="168">
        <v>1</v>
      </c>
    </row>
    <row r="7" spans="1:10" ht="45" customHeight="1" x14ac:dyDescent="0.25">
      <c r="A7" s="171" t="s">
        <v>205</v>
      </c>
      <c r="B7" s="344">
        <v>9</v>
      </c>
      <c r="C7" s="168">
        <v>11</v>
      </c>
      <c r="D7" s="344">
        <v>9</v>
      </c>
      <c r="E7" s="168">
        <v>9</v>
      </c>
      <c r="F7" s="344">
        <v>3</v>
      </c>
      <c r="G7" s="168">
        <v>3</v>
      </c>
      <c r="H7" s="344">
        <v>0</v>
      </c>
      <c r="I7" s="168">
        <v>0</v>
      </c>
    </row>
    <row r="8" spans="1:10" ht="40.5" customHeight="1" x14ac:dyDescent="0.25">
      <c r="A8" s="171" t="s">
        <v>206</v>
      </c>
      <c r="B8" s="344">
        <v>15</v>
      </c>
      <c r="C8" s="168">
        <v>14</v>
      </c>
      <c r="D8" s="344">
        <v>6</v>
      </c>
      <c r="E8" s="168">
        <v>8</v>
      </c>
      <c r="F8" s="344">
        <v>2</v>
      </c>
      <c r="G8" s="168">
        <v>4</v>
      </c>
      <c r="H8" s="344">
        <v>31</v>
      </c>
      <c r="I8" s="168">
        <v>39</v>
      </c>
    </row>
    <row r="9" spans="1:10" ht="59.25" customHeight="1" x14ac:dyDescent="0.25">
      <c r="A9" s="169" t="s">
        <v>207</v>
      </c>
      <c r="B9" s="344">
        <v>7</v>
      </c>
      <c r="C9" s="168">
        <v>5</v>
      </c>
      <c r="D9" s="344">
        <v>5</v>
      </c>
      <c r="E9" s="168">
        <v>4</v>
      </c>
      <c r="F9" s="344">
        <v>3</v>
      </c>
      <c r="G9" s="168">
        <v>3</v>
      </c>
      <c r="H9" s="344">
        <v>0</v>
      </c>
      <c r="I9" s="168">
        <v>0</v>
      </c>
    </row>
    <row r="10" spans="1:10" ht="40.5" customHeight="1" x14ac:dyDescent="0.25">
      <c r="A10" s="171" t="s">
        <v>208</v>
      </c>
      <c r="B10" s="344">
        <v>79</v>
      </c>
      <c r="C10" s="168">
        <v>69</v>
      </c>
      <c r="D10" s="344">
        <v>39</v>
      </c>
      <c r="E10" s="168">
        <v>29</v>
      </c>
      <c r="F10" s="344">
        <v>7</v>
      </c>
      <c r="G10" s="168">
        <v>10</v>
      </c>
      <c r="H10" s="344">
        <v>37</v>
      </c>
      <c r="I10" s="168">
        <v>37</v>
      </c>
    </row>
    <row r="11" spans="1:10" ht="50.25" customHeight="1" x14ac:dyDescent="0.25">
      <c r="A11" s="171" t="s">
        <v>209</v>
      </c>
      <c r="B11" s="344">
        <v>6</v>
      </c>
      <c r="C11" s="168">
        <v>8</v>
      </c>
      <c r="D11" s="344">
        <v>5</v>
      </c>
      <c r="E11" s="168">
        <v>7</v>
      </c>
      <c r="F11" s="344">
        <v>0</v>
      </c>
      <c r="G11" s="168">
        <v>0</v>
      </c>
      <c r="H11" s="344">
        <v>0</v>
      </c>
      <c r="I11" s="168">
        <v>0</v>
      </c>
    </row>
    <row r="19" spans="1:12" x14ac:dyDescent="0.25">
      <c r="A19" s="352">
        <v>11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2"/>
    </row>
    <row r="27" spans="1:12" x14ac:dyDescent="0.25">
      <c r="A27" s="352"/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</row>
  </sheetData>
  <mergeCells count="16">
    <mergeCell ref="A27:L27"/>
    <mergeCell ref="A1:J1"/>
    <mergeCell ref="A19:K19"/>
    <mergeCell ref="B3:B5"/>
    <mergeCell ref="C3:C5"/>
    <mergeCell ref="D3:D5"/>
    <mergeCell ref="E3:E5"/>
    <mergeCell ref="F3:F5"/>
    <mergeCell ref="G3:G5"/>
    <mergeCell ref="H3:H5"/>
    <mergeCell ref="I3:I5"/>
    <mergeCell ref="A2:A5"/>
    <mergeCell ref="B2:C2"/>
    <mergeCell ref="D2:E2"/>
    <mergeCell ref="F2:G2"/>
    <mergeCell ref="H2:I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"/>
  <sheetViews>
    <sheetView tabSelected="1" view="pageLayout" zoomScaleSheetLayoutView="130" workbookViewId="0">
      <selection activeCell="C5" sqref="C5"/>
    </sheetView>
  </sheetViews>
  <sheetFormatPr defaultRowHeight="15" x14ac:dyDescent="0.25"/>
  <cols>
    <col min="1" max="1" width="22.42578125" customWidth="1"/>
  </cols>
  <sheetData>
    <row r="1" spans="1:8" ht="15.75" thickBot="1" x14ac:dyDescent="0.3">
      <c r="A1" s="43" t="s">
        <v>115</v>
      </c>
    </row>
    <row r="2" spans="1:8" ht="15.75" thickBot="1" x14ac:dyDescent="0.3">
      <c r="A2" s="57" t="s">
        <v>3</v>
      </c>
      <c r="B2" s="2">
        <v>2013</v>
      </c>
      <c r="C2" s="295">
        <v>2014</v>
      </c>
      <c r="D2" s="290">
        <v>2015</v>
      </c>
      <c r="E2" s="140">
        <v>2016</v>
      </c>
      <c r="F2" s="2" t="s">
        <v>116</v>
      </c>
    </row>
    <row r="3" spans="1:8" ht="15.75" customHeight="1" thickBot="1" x14ac:dyDescent="0.3">
      <c r="A3" s="18" t="s">
        <v>117</v>
      </c>
      <c r="B3" s="16">
        <v>10727</v>
      </c>
      <c r="C3" s="296">
        <v>10495</v>
      </c>
      <c r="D3" s="291">
        <v>9930</v>
      </c>
      <c r="E3" s="178">
        <v>9427</v>
      </c>
      <c r="F3" s="179">
        <f>(E3*100)/D3-100</f>
        <v>-5.065458207452167</v>
      </c>
    </row>
    <row r="4" spans="1:8" ht="24.75" customHeight="1" thickBot="1" x14ac:dyDescent="0.3">
      <c r="A4" s="5" t="s">
        <v>118</v>
      </c>
      <c r="B4" s="17">
        <v>10176</v>
      </c>
      <c r="C4" s="297">
        <v>8572</v>
      </c>
      <c r="D4" s="292">
        <v>9588</v>
      </c>
      <c r="E4" s="180">
        <v>9051</v>
      </c>
      <c r="F4" s="179">
        <f t="shared" ref="F4:F16" si="0">(E4*100)/D4-100</f>
        <v>-5.6007509386733432</v>
      </c>
    </row>
    <row r="5" spans="1:8" ht="34.5" customHeight="1" thickBot="1" x14ac:dyDescent="0.3">
      <c r="A5" s="5" t="s">
        <v>119</v>
      </c>
      <c r="B5" s="17">
        <v>10679</v>
      </c>
      <c r="C5" s="297">
        <v>10479</v>
      </c>
      <c r="D5" s="292">
        <v>9891</v>
      </c>
      <c r="E5" s="180">
        <v>9348</v>
      </c>
      <c r="F5" s="179">
        <f t="shared" si="0"/>
        <v>-5.4898392478010294</v>
      </c>
    </row>
    <row r="6" spans="1:8" ht="28.5" customHeight="1" thickBot="1" x14ac:dyDescent="0.3">
      <c r="A6" s="5" t="s">
        <v>120</v>
      </c>
      <c r="B6" s="17">
        <v>86</v>
      </c>
      <c r="C6" s="297">
        <v>104</v>
      </c>
      <c r="D6" s="292">
        <v>110</v>
      </c>
      <c r="E6" s="180">
        <v>91</v>
      </c>
      <c r="F6" s="179">
        <f t="shared" si="0"/>
        <v>-17.272727272727266</v>
      </c>
    </row>
    <row r="7" spans="1:8" ht="20.25" customHeight="1" thickBot="1" x14ac:dyDescent="0.3">
      <c r="A7" s="5" t="s">
        <v>121</v>
      </c>
      <c r="B7" s="17">
        <v>122</v>
      </c>
      <c r="C7" s="297">
        <v>131</v>
      </c>
      <c r="D7" s="292">
        <v>123</v>
      </c>
      <c r="E7" s="180">
        <v>151</v>
      </c>
      <c r="F7" s="179">
        <f t="shared" si="0"/>
        <v>22.764227642276424</v>
      </c>
    </row>
    <row r="8" spans="1:8" ht="19.5" customHeight="1" thickBot="1" x14ac:dyDescent="0.3">
      <c r="A8" s="18" t="s">
        <v>101</v>
      </c>
      <c r="B8" s="16">
        <v>10179</v>
      </c>
      <c r="C8" s="296">
        <v>8827</v>
      </c>
      <c r="D8" s="291">
        <v>8438</v>
      </c>
      <c r="E8" s="178">
        <v>7881</v>
      </c>
      <c r="F8" s="179">
        <f t="shared" si="0"/>
        <v>-6.6010903057596551</v>
      </c>
    </row>
    <row r="9" spans="1:8" ht="18.75" customHeight="1" thickBot="1" x14ac:dyDescent="0.3">
      <c r="A9" s="5" t="s">
        <v>122</v>
      </c>
      <c r="B9" s="17">
        <v>144770</v>
      </c>
      <c r="C9" s="297">
        <v>87555</v>
      </c>
      <c r="D9" s="292">
        <v>121221</v>
      </c>
      <c r="E9" s="180">
        <v>181590</v>
      </c>
      <c r="F9" s="179">
        <f t="shared" si="0"/>
        <v>49.800777093077926</v>
      </c>
    </row>
    <row r="10" spans="1:8" ht="20.25" customHeight="1" thickBot="1" x14ac:dyDescent="0.3">
      <c r="A10" s="18" t="s">
        <v>54</v>
      </c>
      <c r="B10" s="16">
        <v>6732</v>
      </c>
      <c r="C10" s="296">
        <v>6267</v>
      </c>
      <c r="D10" s="291">
        <v>5903</v>
      </c>
      <c r="E10" s="178">
        <v>5832</v>
      </c>
      <c r="F10" s="179">
        <f t="shared" si="0"/>
        <v>-1.2027782483482952</v>
      </c>
    </row>
    <row r="11" spans="1:8" ht="19.5" customHeight="1" thickBot="1" x14ac:dyDescent="0.3">
      <c r="A11" s="5" t="s">
        <v>122</v>
      </c>
      <c r="B11" s="17">
        <v>131099</v>
      </c>
      <c r="C11" s="297">
        <v>77000</v>
      </c>
      <c r="D11" s="292">
        <v>106405</v>
      </c>
      <c r="E11" s="180">
        <v>149435</v>
      </c>
      <c r="F11" s="179">
        <f t="shared" si="0"/>
        <v>40.439828955406227</v>
      </c>
    </row>
    <row r="12" spans="1:8" ht="51.75" customHeight="1" thickBot="1" x14ac:dyDescent="0.3">
      <c r="A12" s="5" t="s">
        <v>114</v>
      </c>
      <c r="B12" s="17">
        <v>2343</v>
      </c>
      <c r="C12" s="297">
        <v>2479</v>
      </c>
      <c r="D12" s="292">
        <v>2020</v>
      </c>
      <c r="E12" s="180">
        <v>1609</v>
      </c>
      <c r="F12" s="179">
        <f t="shared" si="0"/>
        <v>-20.346534653465341</v>
      </c>
    </row>
    <row r="13" spans="1:8" ht="18.75" customHeight="1" thickBot="1" x14ac:dyDescent="0.3">
      <c r="A13" s="5" t="s">
        <v>122</v>
      </c>
      <c r="B13" s="17">
        <v>4447</v>
      </c>
      <c r="C13" s="297">
        <v>3885</v>
      </c>
      <c r="D13" s="292">
        <v>3558</v>
      </c>
      <c r="E13" s="180">
        <v>7167</v>
      </c>
      <c r="F13" s="179">
        <f t="shared" si="0"/>
        <v>101.43338954468803</v>
      </c>
      <c r="H13" s="154"/>
    </row>
    <row r="14" spans="1:8" ht="18" customHeight="1" thickBot="1" x14ac:dyDescent="0.3">
      <c r="A14" s="534" t="s">
        <v>123</v>
      </c>
      <c r="B14" s="16">
        <v>9075</v>
      </c>
      <c r="C14" s="296">
        <v>8746</v>
      </c>
      <c r="D14" s="291">
        <v>7961</v>
      </c>
      <c r="E14" s="178">
        <v>7441</v>
      </c>
      <c r="F14" s="179">
        <f t="shared" si="0"/>
        <v>-6.5318427333249645</v>
      </c>
    </row>
    <row r="15" spans="1:8" ht="15.75" thickBot="1" x14ac:dyDescent="0.3">
      <c r="A15" s="535"/>
      <c r="B15" s="56">
        <v>0.89200000000000002</v>
      </c>
      <c r="C15" s="298">
        <v>0.998</v>
      </c>
      <c r="D15" s="293">
        <v>0.99399999999999999</v>
      </c>
      <c r="E15" s="195">
        <v>0.99299999999999999</v>
      </c>
      <c r="F15" s="179">
        <f t="shared" si="0"/>
        <v>-0.10060362173038584</v>
      </c>
      <c r="G15" s="460"/>
      <c r="H15" s="446"/>
    </row>
    <row r="16" spans="1:8" ht="36.75" thickBot="1" x14ac:dyDescent="0.3">
      <c r="A16" s="18" t="s">
        <v>124</v>
      </c>
      <c r="B16" s="56">
        <v>0.57199999999999995</v>
      </c>
      <c r="C16" s="298">
        <v>0.44800000000000001</v>
      </c>
      <c r="D16" s="293">
        <v>0.56999999999999995</v>
      </c>
      <c r="E16" s="195">
        <v>0.6</v>
      </c>
      <c r="F16" s="179">
        <f t="shared" si="0"/>
        <v>5.2631578947368496</v>
      </c>
      <c r="H16" s="131"/>
    </row>
    <row r="17" spans="1:9" x14ac:dyDescent="0.25">
      <c r="F17" s="122"/>
    </row>
    <row r="20" spans="1:9" x14ac:dyDescent="0.25">
      <c r="A20" s="412">
        <v>26</v>
      </c>
      <c r="B20" s="412"/>
      <c r="C20" s="412"/>
      <c r="D20" s="412"/>
      <c r="E20" s="412"/>
      <c r="F20" s="412"/>
      <c r="G20" s="412"/>
      <c r="H20" s="412"/>
      <c r="I20" s="412"/>
    </row>
  </sheetData>
  <customSheetViews>
    <customSheetView guid="{DAED5F8A-1D0F-4FEC-9F91-AE1C92AB4224}">
      <selection sqref="A1:F16"/>
      <pageMargins left="0.7" right="0.7" top="0.75" bottom="0.75" header="0.3" footer="0.3"/>
    </customSheetView>
  </customSheetViews>
  <mergeCells count="3">
    <mergeCell ref="A14:A15"/>
    <mergeCell ref="G15:H15"/>
    <mergeCell ref="A20:I20"/>
  </mergeCells>
  <pageMargins left="0.70866141732283461" right="0.70866141732283461" top="0.43307086614173229" bottom="0.74803149606299213" header="0.31496062992125984" footer="0.31496062992125984"/>
  <pageSetup paperSize="9" scale="91" orientation="portrait" r:id="rId1"/>
  <colBreaks count="1" manualBreakCount="1">
    <brk id="9" max="43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"/>
  <sheetViews>
    <sheetView view="pageLayout" topLeftCell="A7" zoomScaleSheetLayoutView="115" workbookViewId="0">
      <selection activeCell="C8" sqref="C8"/>
    </sheetView>
  </sheetViews>
  <sheetFormatPr defaultRowHeight="15" x14ac:dyDescent="0.25"/>
  <cols>
    <col min="1" max="1" width="21.85546875" customWidth="1"/>
  </cols>
  <sheetData>
    <row r="1" spans="1:9" ht="14.25" customHeight="1" thickBot="1" x14ac:dyDescent="0.3">
      <c r="A1" s="43" t="s">
        <v>125</v>
      </c>
    </row>
    <row r="2" spans="1:9" ht="15.75" hidden="1" thickBot="1" x14ac:dyDescent="0.3">
      <c r="A2" s="58"/>
    </row>
    <row r="3" spans="1:9" ht="27" customHeight="1" thickBot="1" x14ac:dyDescent="0.3">
      <c r="A3" s="75" t="s">
        <v>3</v>
      </c>
      <c r="B3" s="45">
        <v>2013</v>
      </c>
      <c r="C3" s="209">
        <v>2014</v>
      </c>
      <c r="D3" s="272">
        <v>2015</v>
      </c>
      <c r="E3" s="147">
        <v>2016</v>
      </c>
      <c r="F3" s="45" t="s">
        <v>103</v>
      </c>
    </row>
    <row r="4" spans="1:9" ht="19.5" customHeight="1" thickBot="1" x14ac:dyDescent="0.3">
      <c r="A4" s="37" t="s">
        <v>126</v>
      </c>
      <c r="B4" s="38">
        <v>15864</v>
      </c>
      <c r="C4" s="210">
        <v>14264</v>
      </c>
      <c r="D4" s="273">
        <v>13342</v>
      </c>
      <c r="E4" s="146">
        <v>12839</v>
      </c>
      <c r="F4" s="105">
        <f>(E4*100)/D4-100</f>
        <v>-3.7700494678458938</v>
      </c>
    </row>
    <row r="5" spans="1:9" ht="21" customHeight="1" thickBot="1" x14ac:dyDescent="0.3">
      <c r="A5" s="37" t="s">
        <v>127</v>
      </c>
      <c r="B5" s="38">
        <v>5095</v>
      </c>
      <c r="C5" s="210">
        <v>3412</v>
      </c>
      <c r="D5" s="273">
        <v>3253</v>
      </c>
      <c r="E5" s="146">
        <v>3655</v>
      </c>
      <c r="F5" s="105">
        <f t="shared" ref="F5:F12" si="0">(E5*100)/D5-100</f>
        <v>12.357823547494618</v>
      </c>
    </row>
    <row r="6" spans="1:9" ht="42" customHeight="1" thickBot="1" x14ac:dyDescent="0.3">
      <c r="A6" s="37" t="s">
        <v>128</v>
      </c>
      <c r="B6" s="38">
        <v>9747</v>
      </c>
      <c r="C6" s="210">
        <v>8335</v>
      </c>
      <c r="D6" s="273">
        <v>7653</v>
      </c>
      <c r="E6" s="184">
        <v>7411</v>
      </c>
      <c r="F6" s="105">
        <f t="shared" si="0"/>
        <v>-3.1621586306023772</v>
      </c>
    </row>
    <row r="7" spans="1:9" ht="28.5" customHeight="1" thickBot="1" x14ac:dyDescent="0.3">
      <c r="A7" s="37" t="s">
        <v>129</v>
      </c>
      <c r="B7" s="38">
        <v>1791</v>
      </c>
      <c r="C7" s="210">
        <v>1687</v>
      </c>
      <c r="D7" s="273">
        <v>1432</v>
      </c>
      <c r="E7" s="184">
        <v>1492</v>
      </c>
      <c r="F7" s="105">
        <f t="shared" si="0"/>
        <v>4.1899441340782175</v>
      </c>
    </row>
    <row r="8" spans="1:9" ht="58.5" customHeight="1" thickBot="1" x14ac:dyDescent="0.3">
      <c r="A8" s="37" t="s">
        <v>130</v>
      </c>
      <c r="B8" s="38">
        <v>782</v>
      </c>
      <c r="C8" s="210">
        <v>657</v>
      </c>
      <c r="D8" s="273">
        <v>523</v>
      </c>
      <c r="E8" s="184">
        <v>509</v>
      </c>
      <c r="F8" s="105">
        <f t="shared" si="0"/>
        <v>-2.6768642447418785</v>
      </c>
    </row>
    <row r="9" spans="1:9" ht="56.25" customHeight="1" thickBot="1" x14ac:dyDescent="0.3">
      <c r="A9" s="37" t="s">
        <v>131</v>
      </c>
      <c r="B9" s="38">
        <v>188</v>
      </c>
      <c r="C9" s="210">
        <v>108</v>
      </c>
      <c r="D9" s="273">
        <v>107</v>
      </c>
      <c r="E9" s="184">
        <v>98</v>
      </c>
      <c r="F9" s="105">
        <f t="shared" si="0"/>
        <v>-8.4112149532710276</v>
      </c>
    </row>
    <row r="10" spans="1:9" ht="41.25" customHeight="1" thickBot="1" x14ac:dyDescent="0.3">
      <c r="A10" s="37" t="s">
        <v>132</v>
      </c>
      <c r="B10" s="38">
        <v>495</v>
      </c>
      <c r="C10" s="210">
        <v>458</v>
      </c>
      <c r="D10" s="273">
        <v>337</v>
      </c>
      <c r="E10" s="184">
        <v>282</v>
      </c>
      <c r="F10" s="105">
        <f t="shared" si="0"/>
        <v>-16.320474777448069</v>
      </c>
    </row>
    <row r="11" spans="1:9" ht="26.25" customHeight="1" thickBot="1" x14ac:dyDescent="0.3">
      <c r="A11" s="37" t="s">
        <v>133</v>
      </c>
      <c r="B11" s="38">
        <v>8566</v>
      </c>
      <c r="C11" s="210">
        <v>10022</v>
      </c>
      <c r="D11" s="273">
        <v>10359</v>
      </c>
      <c r="E11" s="146">
        <v>9616</v>
      </c>
      <c r="F11" s="105">
        <f t="shared" si="0"/>
        <v>-7.1725069987450496</v>
      </c>
      <c r="G11" s="86"/>
      <c r="H11" s="136"/>
    </row>
    <row r="12" spans="1:9" ht="41.25" customHeight="1" thickBot="1" x14ac:dyDescent="0.3">
      <c r="A12" s="37" t="s">
        <v>134</v>
      </c>
      <c r="B12" s="38">
        <v>1736</v>
      </c>
      <c r="C12" s="210">
        <v>2704</v>
      </c>
      <c r="D12" s="273">
        <v>2818</v>
      </c>
      <c r="E12" s="146">
        <v>2587</v>
      </c>
      <c r="F12" s="105">
        <f t="shared" si="0"/>
        <v>-8.1973030518097971</v>
      </c>
      <c r="G12" s="514"/>
      <c r="H12" s="536"/>
    </row>
    <row r="13" spans="1:9" x14ac:dyDescent="0.25">
      <c r="I13" s="136"/>
    </row>
    <row r="14" spans="1:9" x14ac:dyDescent="0.25">
      <c r="H14" s="86"/>
    </row>
    <row r="15" spans="1:9" x14ac:dyDescent="0.25">
      <c r="H15" s="86"/>
    </row>
    <row r="16" spans="1:9" x14ac:dyDescent="0.25">
      <c r="A16" s="412">
        <v>27</v>
      </c>
      <c r="B16" s="412"/>
      <c r="C16" s="412"/>
      <c r="D16" s="412"/>
      <c r="E16" s="412"/>
      <c r="F16" s="412"/>
      <c r="G16" s="412"/>
      <c r="H16" s="412"/>
      <c r="I16" s="412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2">
    <mergeCell ref="G12:H12"/>
    <mergeCell ref="A16:I16"/>
  </mergeCells>
  <pageMargins left="0.70866141732283461" right="0.70866141732283461" top="0.43307086614173229" bottom="0.74803149606299213" header="0.31496062992125984" footer="0.31496062992125984"/>
  <pageSetup paperSize="9" scale="91" orientation="portrait" r:id="rId1"/>
  <colBreaks count="1" manualBreakCount="1">
    <brk id="9" max="3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"/>
  <sheetViews>
    <sheetView view="pageLayout" zoomScaleSheetLayoutView="130" workbookViewId="0">
      <selection activeCell="C9" sqref="C9"/>
    </sheetView>
  </sheetViews>
  <sheetFormatPr defaultRowHeight="15" x14ac:dyDescent="0.25"/>
  <cols>
    <col min="1" max="1" width="21.7109375" customWidth="1"/>
  </cols>
  <sheetData>
    <row r="1" spans="1:9" ht="15.75" x14ac:dyDescent="0.25">
      <c r="A1" s="33" t="s">
        <v>135</v>
      </c>
    </row>
    <row r="2" spans="1:9" x14ac:dyDescent="0.25">
      <c r="A2" s="19"/>
    </row>
    <row r="3" spans="1:9" ht="15.75" thickBot="1" x14ac:dyDescent="0.3">
      <c r="A3" s="59"/>
    </row>
    <row r="4" spans="1:9" ht="16.5" thickBot="1" x14ac:dyDescent="0.3">
      <c r="A4" s="54" t="s">
        <v>3</v>
      </c>
      <c r="B4" s="45">
        <v>2013</v>
      </c>
      <c r="C4" s="209">
        <v>2014</v>
      </c>
      <c r="D4" s="272">
        <v>2015</v>
      </c>
      <c r="E4" s="147">
        <v>2016</v>
      </c>
      <c r="F4" s="149" t="s">
        <v>0</v>
      </c>
    </row>
    <row r="5" spans="1:9" ht="31.5" customHeight="1" thickBot="1" x14ac:dyDescent="0.3">
      <c r="A5" s="37" t="s">
        <v>136</v>
      </c>
      <c r="B5" s="38">
        <v>10003</v>
      </c>
      <c r="C5" s="210">
        <v>10110</v>
      </c>
      <c r="D5" s="273">
        <v>10422</v>
      </c>
      <c r="E5" s="146">
        <v>10668</v>
      </c>
      <c r="F5" s="150">
        <f>(E5*100)/D5-100</f>
        <v>2.3603914795624661</v>
      </c>
    </row>
    <row r="6" spans="1:9" ht="48.75" customHeight="1" thickBot="1" x14ac:dyDescent="0.3">
      <c r="A6" s="37" t="s">
        <v>137</v>
      </c>
      <c r="B6" s="38">
        <v>4557</v>
      </c>
      <c r="C6" s="210">
        <v>4914</v>
      </c>
      <c r="D6" s="273">
        <v>5127</v>
      </c>
      <c r="E6" s="146">
        <v>4942</v>
      </c>
      <c r="F6" s="150">
        <f t="shared" ref="F6:F12" si="0">(E6*100)/D6-100</f>
        <v>-3.6083479617710168</v>
      </c>
    </row>
    <row r="7" spans="1:9" ht="35.25" customHeight="1" thickBot="1" x14ac:dyDescent="0.3">
      <c r="A7" s="37" t="s">
        <v>138</v>
      </c>
      <c r="B7" s="38">
        <v>3126</v>
      </c>
      <c r="C7" s="210">
        <v>2888</v>
      </c>
      <c r="D7" s="273">
        <v>2923</v>
      </c>
      <c r="E7" s="146">
        <v>3335</v>
      </c>
      <c r="F7" s="150">
        <f t="shared" si="0"/>
        <v>14.095107765993845</v>
      </c>
    </row>
    <row r="8" spans="1:9" ht="39" customHeight="1" thickBot="1" x14ac:dyDescent="0.3">
      <c r="A8" s="37" t="s">
        <v>139</v>
      </c>
      <c r="B8" s="38">
        <v>635</v>
      </c>
      <c r="C8" s="210">
        <v>708</v>
      </c>
      <c r="D8" s="273">
        <v>776</v>
      </c>
      <c r="E8" s="146">
        <v>931</v>
      </c>
      <c r="F8" s="150">
        <f t="shared" si="0"/>
        <v>19.974226804123717</v>
      </c>
    </row>
    <row r="9" spans="1:9" ht="15.75" thickBot="1" x14ac:dyDescent="0.3">
      <c r="A9" s="37" t="s">
        <v>140</v>
      </c>
      <c r="B9" s="38">
        <v>1324</v>
      </c>
      <c r="C9" s="210">
        <v>1206</v>
      </c>
      <c r="D9" s="273">
        <v>1219</v>
      </c>
      <c r="E9" s="146">
        <v>1122</v>
      </c>
      <c r="F9" s="150">
        <f t="shared" si="0"/>
        <v>-7.9573420836751438</v>
      </c>
    </row>
    <row r="10" spans="1:9" ht="21.75" customHeight="1" thickBot="1" x14ac:dyDescent="0.3">
      <c r="A10" s="37" t="s">
        <v>141</v>
      </c>
      <c r="B10" s="38">
        <v>1288</v>
      </c>
      <c r="C10" s="210">
        <v>1514</v>
      </c>
      <c r="D10" s="273">
        <v>1539</v>
      </c>
      <c r="E10" s="146">
        <v>1552</v>
      </c>
      <c r="F10" s="150">
        <f t="shared" si="0"/>
        <v>0.84470435347628836</v>
      </c>
    </row>
    <row r="11" spans="1:9" ht="25.5" customHeight="1" thickBot="1" x14ac:dyDescent="0.3">
      <c r="A11" s="37" t="s">
        <v>142</v>
      </c>
      <c r="B11" s="38">
        <v>662</v>
      </c>
      <c r="C11" s="210">
        <v>775</v>
      </c>
      <c r="D11" s="273">
        <v>869</v>
      </c>
      <c r="E11" s="146">
        <v>939</v>
      </c>
      <c r="F11" s="150">
        <f t="shared" si="0"/>
        <v>8.055235903337163</v>
      </c>
    </row>
    <row r="12" spans="1:9" ht="24.75" customHeight="1" thickBot="1" x14ac:dyDescent="0.3">
      <c r="A12" s="37" t="s">
        <v>143</v>
      </c>
      <c r="B12" s="38">
        <v>6729</v>
      </c>
      <c r="C12" s="210">
        <v>6615</v>
      </c>
      <c r="D12" s="273">
        <v>6795</v>
      </c>
      <c r="E12" s="146">
        <v>7055</v>
      </c>
      <c r="F12" s="150">
        <f t="shared" si="0"/>
        <v>3.8263428991905784</v>
      </c>
    </row>
    <row r="14" spans="1:9" x14ac:dyDescent="0.25">
      <c r="H14" s="538"/>
      <c r="I14" s="538"/>
    </row>
    <row r="16" spans="1:9" ht="28.5" customHeight="1" x14ac:dyDescent="0.25"/>
    <row r="17" spans="1:9" ht="27" customHeight="1" x14ac:dyDescent="0.25">
      <c r="H17" s="538"/>
      <c r="I17" s="538"/>
    </row>
    <row r="18" spans="1:9" x14ac:dyDescent="0.25">
      <c r="A18" s="352">
        <v>28</v>
      </c>
      <c r="B18" s="539"/>
      <c r="C18" s="539"/>
      <c r="D18" s="539"/>
      <c r="E18" s="539"/>
      <c r="F18" s="539"/>
      <c r="G18" s="539"/>
      <c r="H18" s="539"/>
      <c r="I18" s="539"/>
    </row>
    <row r="19" spans="1:9" x14ac:dyDescent="0.25">
      <c r="H19" s="537"/>
      <c r="I19" s="537"/>
    </row>
    <row r="20" spans="1:9" x14ac:dyDescent="0.25">
      <c r="A20" s="412"/>
      <c r="B20" s="412"/>
      <c r="C20" s="412"/>
      <c r="D20" s="412"/>
      <c r="E20" s="412"/>
      <c r="F20" s="412"/>
      <c r="G20" s="412"/>
      <c r="H20" s="412"/>
      <c r="I20" s="412"/>
    </row>
  </sheetData>
  <customSheetViews>
    <customSheetView guid="{DAED5F8A-1D0F-4FEC-9F91-AE1C92AB4224}">
      <selection activeCell="J6" sqref="J6"/>
      <pageMargins left="0.7" right="0.7" top="0.75" bottom="0.75" header="0.3" footer="0.3"/>
    </customSheetView>
  </customSheetViews>
  <mergeCells count="5">
    <mergeCell ref="H19:I19"/>
    <mergeCell ref="H17:I17"/>
    <mergeCell ref="A20:I20"/>
    <mergeCell ref="H14:I14"/>
    <mergeCell ref="A18:I18"/>
  </mergeCells>
  <pageMargins left="0.70866141732283461" right="0.70866141732283461" top="0.43307086614173229" bottom="0.74803149606299213" header="0.31496062992125984" footer="0.31496062992125984"/>
  <pageSetup paperSize="9" scale="91" orientation="portrait" r:id="rId1"/>
  <colBreaks count="1" manualBreakCount="1">
    <brk id="9" max="5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2"/>
  <sheetViews>
    <sheetView view="pageBreakPreview" zoomScaleSheetLayoutView="100" workbookViewId="0">
      <selection activeCell="E17" sqref="E17"/>
    </sheetView>
  </sheetViews>
  <sheetFormatPr defaultRowHeight="15" x14ac:dyDescent="0.25"/>
  <cols>
    <col min="1" max="1" width="39.85546875" customWidth="1"/>
    <col min="6" max="6" width="9.7109375" bestFit="1" customWidth="1"/>
  </cols>
  <sheetData>
    <row r="1" spans="1:7" ht="34.5" customHeight="1" thickBot="1" x14ac:dyDescent="0.3">
      <c r="A1" s="540" t="s">
        <v>44</v>
      </c>
      <c r="B1" s="541"/>
      <c r="C1" s="541"/>
      <c r="D1" s="541"/>
      <c r="E1" s="541"/>
      <c r="F1" s="541"/>
      <c r="G1" s="541"/>
    </row>
    <row r="2" spans="1:7" x14ac:dyDescent="0.25">
      <c r="A2" s="380" t="s">
        <v>3</v>
      </c>
      <c r="B2" s="380">
        <v>2013</v>
      </c>
      <c r="C2" s="380">
        <v>2014</v>
      </c>
      <c r="D2" s="385">
        <v>2015</v>
      </c>
      <c r="E2" s="389">
        <v>2016</v>
      </c>
      <c r="F2" s="20" t="s">
        <v>45</v>
      </c>
    </row>
    <row r="3" spans="1:7" ht="7.5" customHeight="1" thickBot="1" x14ac:dyDescent="0.3">
      <c r="A3" s="381"/>
      <c r="B3" s="381"/>
      <c r="C3" s="381"/>
      <c r="D3" s="386"/>
      <c r="E3" s="467"/>
      <c r="F3" s="8" t="s">
        <v>46</v>
      </c>
    </row>
    <row r="4" spans="1:7" ht="23.25" customHeight="1" thickBot="1" x14ac:dyDescent="0.3">
      <c r="A4" s="203" t="s">
        <v>47</v>
      </c>
      <c r="B4" s="8">
        <v>525</v>
      </c>
      <c r="C4" s="8">
        <v>585</v>
      </c>
      <c r="D4" s="254">
        <v>446</v>
      </c>
      <c r="E4" s="178">
        <v>439</v>
      </c>
      <c r="F4" s="206">
        <f>(E4*100)/D4-100</f>
        <v>-1.569506726457405</v>
      </c>
    </row>
    <row r="5" spans="1:7" ht="24" customHeight="1" thickBot="1" x14ac:dyDescent="0.3">
      <c r="A5" s="203" t="s">
        <v>246</v>
      </c>
      <c r="B5" s="8">
        <v>83</v>
      </c>
      <c r="C5" s="8">
        <v>128</v>
      </c>
      <c r="D5" s="254">
        <v>14</v>
      </c>
      <c r="E5" s="178">
        <v>7</v>
      </c>
      <c r="F5" s="206">
        <f t="shared" ref="F5:F20" si="0">(E5*100)/D5-100</f>
        <v>-50</v>
      </c>
    </row>
    <row r="6" spans="1:7" ht="24" customHeight="1" thickBot="1" x14ac:dyDescent="0.3">
      <c r="A6" s="4" t="s">
        <v>145</v>
      </c>
      <c r="B6" s="8">
        <v>19711</v>
      </c>
      <c r="C6" s="8">
        <v>18504</v>
      </c>
      <c r="D6" s="254">
        <v>224121</v>
      </c>
      <c r="E6" s="178">
        <v>22742</v>
      </c>
      <c r="F6" s="206">
        <f t="shared" si="0"/>
        <v>-89.852802727098307</v>
      </c>
    </row>
    <row r="7" spans="1:7" ht="23.25" customHeight="1" thickBot="1" x14ac:dyDescent="0.3">
      <c r="A7" s="4" t="s">
        <v>247</v>
      </c>
      <c r="B7" s="8">
        <v>1339</v>
      </c>
      <c r="C7" s="8">
        <v>1289</v>
      </c>
      <c r="D7" s="254">
        <v>1202</v>
      </c>
      <c r="E7" s="178">
        <v>1597</v>
      </c>
      <c r="F7" s="206">
        <f t="shared" si="0"/>
        <v>32.86189683860232</v>
      </c>
    </row>
    <row r="8" spans="1:7" ht="23.25" customHeight="1" thickBot="1" x14ac:dyDescent="0.3">
      <c r="A8" s="203" t="s">
        <v>248</v>
      </c>
      <c r="B8" s="8">
        <v>133</v>
      </c>
      <c r="C8" s="8">
        <v>238</v>
      </c>
      <c r="D8" s="254">
        <v>290</v>
      </c>
      <c r="E8" s="178">
        <v>278</v>
      </c>
      <c r="F8" s="206">
        <f t="shared" si="0"/>
        <v>-4.1379310344827616</v>
      </c>
    </row>
    <row r="9" spans="1:7" ht="23.25" customHeight="1" thickBot="1" x14ac:dyDescent="0.3">
      <c r="A9" s="203" t="s">
        <v>48</v>
      </c>
      <c r="B9" s="8">
        <v>65</v>
      </c>
      <c r="C9" s="8">
        <v>124</v>
      </c>
      <c r="D9" s="254">
        <v>98</v>
      </c>
      <c r="E9" s="137">
        <v>63</v>
      </c>
      <c r="F9" s="206">
        <f t="shared" si="0"/>
        <v>-35.714285714285708</v>
      </c>
    </row>
    <row r="10" spans="1:7" ht="21.75" customHeight="1" thickBot="1" x14ac:dyDescent="0.3">
      <c r="A10" s="4" t="s">
        <v>49</v>
      </c>
      <c r="B10" s="12">
        <v>35</v>
      </c>
      <c r="C10" s="12">
        <v>64</v>
      </c>
      <c r="D10" s="256">
        <v>124</v>
      </c>
      <c r="E10" s="208">
        <v>158</v>
      </c>
      <c r="F10" s="206">
        <f t="shared" si="0"/>
        <v>27.41935483870968</v>
      </c>
    </row>
    <row r="11" spans="1:7" ht="23.25" customHeight="1" thickBot="1" x14ac:dyDescent="0.3">
      <c r="A11" s="203" t="s">
        <v>50</v>
      </c>
      <c r="B11" s="8">
        <v>1095</v>
      </c>
      <c r="C11" s="8">
        <v>1372</v>
      </c>
      <c r="D11" s="254">
        <v>1633</v>
      </c>
      <c r="E11" s="137">
        <v>2055</v>
      </c>
      <c r="F11" s="206">
        <f t="shared" si="0"/>
        <v>25.842008573178205</v>
      </c>
    </row>
    <row r="12" spans="1:7" ht="21" customHeight="1" thickBot="1" x14ac:dyDescent="0.3">
      <c r="A12" s="4" t="s">
        <v>51</v>
      </c>
      <c r="B12" s="12">
        <v>1430</v>
      </c>
      <c r="C12" s="12">
        <v>1330</v>
      </c>
      <c r="D12" s="256">
        <v>1773</v>
      </c>
      <c r="E12" s="208">
        <v>2075</v>
      </c>
      <c r="F12" s="206">
        <f t="shared" si="0"/>
        <v>17.033276931754088</v>
      </c>
    </row>
    <row r="13" spans="1:7" ht="21.75" customHeight="1" thickBot="1" x14ac:dyDescent="0.3">
      <c r="A13" s="203" t="s">
        <v>52</v>
      </c>
      <c r="B13" s="8">
        <v>8270</v>
      </c>
      <c r="C13" s="8">
        <v>10124</v>
      </c>
      <c r="D13" s="254">
        <v>12325</v>
      </c>
      <c r="E13" s="137">
        <v>14557</v>
      </c>
      <c r="F13" s="206">
        <f t="shared" si="0"/>
        <v>18.109533468559832</v>
      </c>
    </row>
    <row r="14" spans="1:7" ht="50.25" customHeight="1" thickBot="1" x14ac:dyDescent="0.3">
      <c r="A14" s="203" t="s">
        <v>53</v>
      </c>
      <c r="B14" s="8">
        <v>1641</v>
      </c>
      <c r="C14" s="8">
        <v>1857</v>
      </c>
      <c r="D14" s="254">
        <v>1915</v>
      </c>
      <c r="E14" s="137">
        <v>2081</v>
      </c>
      <c r="F14" s="206">
        <f t="shared" si="0"/>
        <v>8.6684073107049642</v>
      </c>
    </row>
    <row r="15" spans="1:7" ht="17.25" customHeight="1" thickBot="1" x14ac:dyDescent="0.3">
      <c r="A15" s="4" t="s">
        <v>54</v>
      </c>
      <c r="B15" s="12">
        <v>1599</v>
      </c>
      <c r="C15" s="12">
        <v>1843</v>
      </c>
      <c r="D15" s="256">
        <v>1868</v>
      </c>
      <c r="E15" s="208">
        <v>2062</v>
      </c>
      <c r="F15" s="206">
        <f t="shared" si="0"/>
        <v>10.385438972162746</v>
      </c>
    </row>
    <row r="16" spans="1:7" ht="31.5" customHeight="1" thickBot="1" x14ac:dyDescent="0.3">
      <c r="A16" s="203" t="s">
        <v>55</v>
      </c>
      <c r="B16" s="8">
        <v>351</v>
      </c>
      <c r="C16" s="8">
        <v>279</v>
      </c>
      <c r="D16" s="254">
        <v>317</v>
      </c>
      <c r="E16" s="137">
        <v>297</v>
      </c>
      <c r="F16" s="206">
        <f t="shared" si="0"/>
        <v>-6.3091482649842305</v>
      </c>
    </row>
    <row r="17" spans="1:10" ht="17.25" customHeight="1" thickBot="1" x14ac:dyDescent="0.3">
      <c r="A17" s="4" t="s">
        <v>56</v>
      </c>
      <c r="B17" s="12">
        <v>227</v>
      </c>
      <c r="C17" s="12">
        <v>246</v>
      </c>
      <c r="D17" s="256">
        <v>281</v>
      </c>
      <c r="E17" s="208">
        <v>243</v>
      </c>
      <c r="F17" s="206">
        <f t="shared" si="0"/>
        <v>-13.52313167259787</v>
      </c>
    </row>
    <row r="18" spans="1:10" ht="19.5" customHeight="1" thickBot="1" x14ac:dyDescent="0.3">
      <c r="A18" s="203" t="s">
        <v>57</v>
      </c>
      <c r="B18" s="8">
        <v>663</v>
      </c>
      <c r="C18" s="8">
        <v>881</v>
      </c>
      <c r="D18" s="254">
        <v>989</v>
      </c>
      <c r="E18" s="137">
        <v>976</v>
      </c>
      <c r="F18" s="206">
        <f t="shared" si="0"/>
        <v>-1.3144590495449933</v>
      </c>
    </row>
    <row r="19" spans="1:10" ht="19.5" customHeight="1" thickBot="1" x14ac:dyDescent="0.3">
      <c r="A19" s="5" t="s">
        <v>58</v>
      </c>
      <c r="B19" s="12">
        <v>835</v>
      </c>
      <c r="C19" s="12">
        <v>1139</v>
      </c>
      <c r="D19" s="256">
        <v>1341</v>
      </c>
      <c r="E19" s="208">
        <v>1450</v>
      </c>
      <c r="F19" s="206">
        <f t="shared" si="0"/>
        <v>8.1282624906785941</v>
      </c>
    </row>
    <row r="20" spans="1:10" ht="22.5" customHeight="1" thickBot="1" x14ac:dyDescent="0.3">
      <c r="A20" s="203" t="s">
        <v>59</v>
      </c>
      <c r="B20" s="8">
        <v>135</v>
      </c>
      <c r="C20" s="8">
        <v>105</v>
      </c>
      <c r="D20" s="254">
        <v>122</v>
      </c>
      <c r="E20" s="137">
        <v>124</v>
      </c>
      <c r="F20" s="206">
        <f t="shared" si="0"/>
        <v>1.6393442622950829</v>
      </c>
    </row>
    <row r="22" spans="1:10" x14ac:dyDescent="0.25">
      <c r="A22" s="388">
        <v>14</v>
      </c>
      <c r="B22" s="388"/>
      <c r="C22" s="388"/>
      <c r="D22" s="388"/>
      <c r="E22" s="388"/>
      <c r="F22" s="388"/>
      <c r="G22" s="388"/>
      <c r="H22" s="388"/>
      <c r="I22" s="388"/>
      <c r="J22" s="388"/>
    </row>
  </sheetData>
  <mergeCells count="7">
    <mergeCell ref="A1:G1"/>
    <mergeCell ref="A22:J2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5"/>
  <sheetViews>
    <sheetView topLeftCell="A4" zoomScale="85" zoomScaleNormal="85" workbookViewId="0">
      <selection activeCell="C12" sqref="C12"/>
    </sheetView>
  </sheetViews>
  <sheetFormatPr defaultRowHeight="15" x14ac:dyDescent="0.25"/>
  <cols>
    <col min="1" max="1" width="7" customWidth="1"/>
    <col min="2" max="2" width="12.28515625" customWidth="1"/>
    <col min="3" max="3" width="9.140625" customWidth="1"/>
    <col min="4" max="4" width="6.42578125" customWidth="1"/>
    <col min="5" max="5" width="7" style="107" customWidth="1"/>
    <col min="6" max="6" width="7.7109375" customWidth="1"/>
    <col min="7" max="7" width="7.28515625" customWidth="1"/>
    <col min="8" max="8" width="6.85546875" style="107" customWidth="1"/>
    <col min="9" max="9" width="7.7109375" customWidth="1"/>
    <col min="10" max="10" width="7.5703125" customWidth="1"/>
    <col min="11" max="11" width="7.42578125" style="107" customWidth="1"/>
    <col min="12" max="12" width="7.28515625" customWidth="1"/>
    <col min="13" max="13" width="6.85546875" customWidth="1"/>
    <col min="14" max="14" width="6.85546875" style="107" customWidth="1"/>
    <col min="15" max="15" width="7.140625" customWidth="1"/>
    <col min="16" max="16" width="7.42578125" customWidth="1"/>
    <col min="17" max="17" width="7" style="107" customWidth="1"/>
    <col min="18" max="18" width="7.42578125" customWidth="1"/>
    <col min="19" max="19" width="7.140625" customWidth="1"/>
    <col min="20" max="20" width="9.140625" style="107"/>
  </cols>
  <sheetData>
    <row r="1" spans="1:20" ht="15.75" thickBot="1" x14ac:dyDescent="0.3">
      <c r="A1" s="544" t="s">
        <v>249</v>
      </c>
      <c r="B1" s="544"/>
      <c r="C1" s="544"/>
      <c r="D1" s="544"/>
      <c r="E1" s="545"/>
      <c r="F1" s="544"/>
      <c r="G1" s="544"/>
      <c r="H1" s="545"/>
      <c r="I1" s="544"/>
      <c r="J1" s="544"/>
      <c r="K1" s="545"/>
      <c r="L1" s="544"/>
      <c r="M1" s="544"/>
      <c r="N1" s="545"/>
      <c r="O1" s="544"/>
      <c r="P1" s="544"/>
      <c r="Q1" s="545"/>
      <c r="R1" s="544"/>
      <c r="S1" s="544"/>
      <c r="T1" s="545"/>
    </row>
    <row r="2" spans="1:20" ht="15.75" thickBot="1" x14ac:dyDescent="0.3">
      <c r="A2" s="546" t="s">
        <v>250</v>
      </c>
      <c r="B2" s="547"/>
      <c r="C2" s="552" t="s">
        <v>251</v>
      </c>
      <c r="D2" s="553"/>
      <c r="E2" s="554"/>
      <c r="F2" s="561" t="s">
        <v>252</v>
      </c>
      <c r="G2" s="562"/>
      <c r="H2" s="563"/>
      <c r="I2" s="562"/>
      <c r="J2" s="562"/>
      <c r="K2" s="563"/>
      <c r="L2" s="562"/>
      <c r="M2" s="562"/>
      <c r="N2" s="563"/>
      <c r="O2" s="562"/>
      <c r="P2" s="562"/>
      <c r="Q2" s="563"/>
      <c r="R2" s="562"/>
      <c r="S2" s="562"/>
      <c r="T2" s="563"/>
    </row>
    <row r="3" spans="1:20" x14ac:dyDescent="0.25">
      <c r="A3" s="548"/>
      <c r="B3" s="549"/>
      <c r="C3" s="555"/>
      <c r="D3" s="556"/>
      <c r="E3" s="557"/>
      <c r="F3" s="552" t="s">
        <v>281</v>
      </c>
      <c r="G3" s="553"/>
      <c r="H3" s="554"/>
      <c r="I3" s="564" t="s">
        <v>253</v>
      </c>
      <c r="J3" s="565"/>
      <c r="K3" s="566"/>
      <c r="L3" s="565"/>
      <c r="M3" s="565"/>
      <c r="N3" s="566"/>
      <c r="O3" s="565"/>
      <c r="P3" s="565"/>
      <c r="Q3" s="566"/>
      <c r="R3" s="565"/>
      <c r="S3" s="565"/>
      <c r="T3" s="566"/>
    </row>
    <row r="4" spans="1:20" ht="15.75" thickBot="1" x14ac:dyDescent="0.3">
      <c r="A4" s="548"/>
      <c r="B4" s="549"/>
      <c r="C4" s="555"/>
      <c r="D4" s="556"/>
      <c r="E4" s="557"/>
      <c r="F4" s="555"/>
      <c r="G4" s="556"/>
      <c r="H4" s="557"/>
      <c r="I4" s="567"/>
      <c r="J4" s="568"/>
      <c r="K4" s="569"/>
      <c r="L4" s="568"/>
      <c r="M4" s="568"/>
      <c r="N4" s="569"/>
      <c r="O4" s="568"/>
      <c r="P4" s="568"/>
      <c r="Q4" s="569"/>
      <c r="R4" s="568"/>
      <c r="S4" s="568"/>
      <c r="T4" s="569"/>
    </row>
    <row r="5" spans="1:20" ht="15.75" thickBot="1" x14ac:dyDescent="0.3">
      <c r="A5" s="548"/>
      <c r="B5" s="549"/>
      <c r="C5" s="558"/>
      <c r="D5" s="559"/>
      <c r="E5" s="560"/>
      <c r="F5" s="558"/>
      <c r="G5" s="559"/>
      <c r="H5" s="560"/>
      <c r="I5" s="561" t="s">
        <v>254</v>
      </c>
      <c r="J5" s="562"/>
      <c r="K5" s="570"/>
      <c r="L5" s="561" t="s">
        <v>255</v>
      </c>
      <c r="M5" s="562"/>
      <c r="N5" s="570"/>
      <c r="O5" s="561" t="s">
        <v>256</v>
      </c>
      <c r="P5" s="562"/>
      <c r="Q5" s="570"/>
      <c r="R5" s="561" t="s">
        <v>257</v>
      </c>
      <c r="S5" s="562"/>
      <c r="T5" s="570"/>
    </row>
    <row r="6" spans="1:20" ht="19.5" thickBot="1" x14ac:dyDescent="0.3">
      <c r="A6" s="550"/>
      <c r="B6" s="551"/>
      <c r="C6" s="238">
        <v>2016</v>
      </c>
      <c r="D6" s="274">
        <v>2015</v>
      </c>
      <c r="E6" s="337" t="s">
        <v>46</v>
      </c>
      <c r="F6" s="238">
        <v>2016</v>
      </c>
      <c r="G6" s="274">
        <v>2015</v>
      </c>
      <c r="H6" s="337" t="s">
        <v>46</v>
      </c>
      <c r="I6" s="238">
        <v>2016</v>
      </c>
      <c r="J6" s="274">
        <v>2015</v>
      </c>
      <c r="K6" s="337" t="s">
        <v>46</v>
      </c>
      <c r="L6" s="238">
        <v>2016</v>
      </c>
      <c r="M6" s="274">
        <v>2015</v>
      </c>
      <c r="N6" s="337" t="s">
        <v>46</v>
      </c>
      <c r="O6" s="238">
        <v>2016</v>
      </c>
      <c r="P6" s="274">
        <v>2015</v>
      </c>
      <c r="Q6" s="337" t="s">
        <v>46</v>
      </c>
      <c r="R6" s="238">
        <v>2016</v>
      </c>
      <c r="S6" s="282">
        <v>2015</v>
      </c>
      <c r="T6" s="334" t="s">
        <v>46</v>
      </c>
    </row>
    <row r="7" spans="1:20" ht="43.5" customHeight="1" thickBot="1" x14ac:dyDescent="0.3">
      <c r="A7" s="571" t="s">
        <v>258</v>
      </c>
      <c r="B7" s="572"/>
      <c r="C7" s="239">
        <v>7531</v>
      </c>
      <c r="D7" s="275">
        <v>7705</v>
      </c>
      <c r="E7" s="332">
        <v>-2.2999999999999998</v>
      </c>
      <c r="F7" s="240">
        <v>2879</v>
      </c>
      <c r="G7" s="280">
        <v>3822</v>
      </c>
      <c r="H7" s="332">
        <v>-24.7</v>
      </c>
      <c r="I7" s="241">
        <v>266</v>
      </c>
      <c r="J7" s="281">
        <v>477</v>
      </c>
      <c r="K7" s="333">
        <v>-44.2</v>
      </c>
      <c r="L7" s="241">
        <v>6529</v>
      </c>
      <c r="M7" s="281">
        <v>6669</v>
      </c>
      <c r="N7" s="333">
        <v>-2.1</v>
      </c>
      <c r="O7" s="241">
        <v>64</v>
      </c>
      <c r="P7" s="281">
        <v>347</v>
      </c>
      <c r="Q7" s="333">
        <v>-81.599999999999994</v>
      </c>
      <c r="R7" s="241">
        <v>664</v>
      </c>
      <c r="S7" s="283">
        <v>212</v>
      </c>
      <c r="T7" s="334">
        <v>213.2</v>
      </c>
    </row>
    <row r="8" spans="1:20" ht="59.25" customHeight="1" thickBot="1" x14ac:dyDescent="0.3">
      <c r="A8" s="573" t="s">
        <v>259</v>
      </c>
      <c r="B8" s="574"/>
      <c r="C8" s="242">
        <v>321</v>
      </c>
      <c r="D8" s="276">
        <v>256</v>
      </c>
      <c r="E8" s="334">
        <v>25.4</v>
      </c>
      <c r="F8" s="242">
        <v>298</v>
      </c>
      <c r="G8" s="276">
        <v>109</v>
      </c>
      <c r="H8" s="334">
        <v>173.4</v>
      </c>
      <c r="I8" s="242">
        <v>0</v>
      </c>
      <c r="J8" s="276">
        <v>0</v>
      </c>
      <c r="K8" s="334">
        <v>0</v>
      </c>
      <c r="L8" s="242">
        <v>305</v>
      </c>
      <c r="M8" s="276">
        <v>235</v>
      </c>
      <c r="N8" s="334">
        <v>29.8</v>
      </c>
      <c r="O8" s="242">
        <v>0</v>
      </c>
      <c r="P8" s="276">
        <v>1</v>
      </c>
      <c r="Q8" s="334">
        <v>0</v>
      </c>
      <c r="R8" s="242">
        <v>16</v>
      </c>
      <c r="S8" s="284">
        <v>20</v>
      </c>
      <c r="T8" s="334">
        <v>-20</v>
      </c>
    </row>
    <row r="9" spans="1:20" ht="37.5" customHeight="1" thickBot="1" x14ac:dyDescent="0.3">
      <c r="A9" s="575" t="s">
        <v>260</v>
      </c>
      <c r="B9" s="576"/>
      <c r="C9" s="231">
        <v>341</v>
      </c>
      <c r="D9" s="277">
        <v>290</v>
      </c>
      <c r="E9" s="331">
        <v>17.600000000000001</v>
      </c>
      <c r="F9" s="231">
        <v>34</v>
      </c>
      <c r="G9" s="277">
        <v>39</v>
      </c>
      <c r="H9" s="331">
        <v>-12.8</v>
      </c>
      <c r="I9" s="231">
        <v>33</v>
      </c>
      <c r="J9" s="277">
        <v>30</v>
      </c>
      <c r="K9" s="331">
        <v>10</v>
      </c>
      <c r="L9" s="231">
        <v>275</v>
      </c>
      <c r="M9" s="277">
        <v>219</v>
      </c>
      <c r="N9" s="331">
        <v>25.6</v>
      </c>
      <c r="O9" s="231">
        <v>10</v>
      </c>
      <c r="P9" s="277">
        <v>24</v>
      </c>
      <c r="Q9" s="331">
        <v>-58.3</v>
      </c>
      <c r="R9" s="231">
        <v>22</v>
      </c>
      <c r="S9" s="285">
        <v>17</v>
      </c>
      <c r="T9" s="335">
        <v>29.4</v>
      </c>
    </row>
    <row r="10" spans="1:20" ht="30.75" thickBot="1" x14ac:dyDescent="0.3">
      <c r="A10" s="577" t="s">
        <v>261</v>
      </c>
      <c r="B10" s="232" t="s">
        <v>262</v>
      </c>
      <c r="C10" s="233">
        <v>162</v>
      </c>
      <c r="D10" s="278">
        <v>119</v>
      </c>
      <c r="E10" s="331">
        <v>36.1</v>
      </c>
      <c r="F10" s="233">
        <v>5</v>
      </c>
      <c r="G10" s="278">
        <v>13</v>
      </c>
      <c r="H10" s="331">
        <v>-62.5</v>
      </c>
      <c r="I10" s="233">
        <v>22</v>
      </c>
      <c r="J10" s="278">
        <v>15</v>
      </c>
      <c r="K10" s="331">
        <v>46.7</v>
      </c>
      <c r="L10" s="233">
        <v>125</v>
      </c>
      <c r="M10" s="278">
        <v>82</v>
      </c>
      <c r="N10" s="331">
        <v>52.4</v>
      </c>
      <c r="O10" s="233">
        <v>4</v>
      </c>
      <c r="P10" s="278">
        <v>11</v>
      </c>
      <c r="Q10" s="331">
        <v>-63.6</v>
      </c>
      <c r="R10" s="233">
        <v>11</v>
      </c>
      <c r="S10" s="286">
        <v>11</v>
      </c>
      <c r="T10" s="335">
        <v>0</v>
      </c>
    </row>
    <row r="11" spans="1:20" ht="45.75" thickBot="1" x14ac:dyDescent="0.3">
      <c r="A11" s="578"/>
      <c r="B11" s="232" t="s">
        <v>263</v>
      </c>
      <c r="C11" s="233">
        <v>171</v>
      </c>
      <c r="D11" s="278">
        <v>146</v>
      </c>
      <c r="E11" s="331">
        <v>17.100000000000001</v>
      </c>
      <c r="F11" s="233">
        <v>29</v>
      </c>
      <c r="G11" s="278">
        <v>23</v>
      </c>
      <c r="H11" s="331">
        <v>26.1</v>
      </c>
      <c r="I11" s="233">
        <v>11</v>
      </c>
      <c r="J11" s="278">
        <v>14</v>
      </c>
      <c r="K11" s="331">
        <v>-21.4</v>
      </c>
      <c r="L11" s="233">
        <v>142</v>
      </c>
      <c r="M11" s="278">
        <v>114</v>
      </c>
      <c r="N11" s="331">
        <v>24.6</v>
      </c>
      <c r="O11" s="233">
        <v>6</v>
      </c>
      <c r="P11" s="278">
        <v>13</v>
      </c>
      <c r="Q11" s="331">
        <v>-53.8</v>
      </c>
      <c r="R11" s="233">
        <v>11</v>
      </c>
      <c r="S11" s="286">
        <v>5</v>
      </c>
      <c r="T11" s="335">
        <v>120</v>
      </c>
    </row>
    <row r="12" spans="1:20" ht="150.75" thickBot="1" x14ac:dyDescent="0.3">
      <c r="A12" s="578"/>
      <c r="B12" s="232" t="s">
        <v>264</v>
      </c>
      <c r="C12" s="233">
        <v>0</v>
      </c>
      <c r="D12" s="278">
        <v>0</v>
      </c>
      <c r="E12" s="331" t="s">
        <v>265</v>
      </c>
      <c r="F12" s="233">
        <v>0</v>
      </c>
      <c r="G12" s="278">
        <v>0</v>
      </c>
      <c r="H12" s="331" t="s">
        <v>265</v>
      </c>
      <c r="I12" s="233">
        <v>0</v>
      </c>
      <c r="J12" s="278">
        <v>0</v>
      </c>
      <c r="K12" s="331" t="s">
        <v>265</v>
      </c>
      <c r="L12" s="233">
        <v>0</v>
      </c>
      <c r="M12" s="278">
        <v>0</v>
      </c>
      <c r="N12" s="331" t="s">
        <v>265</v>
      </c>
      <c r="O12" s="233">
        <v>0</v>
      </c>
      <c r="P12" s="278">
        <v>0</v>
      </c>
      <c r="Q12" s="331" t="s">
        <v>265</v>
      </c>
      <c r="R12" s="233">
        <v>0</v>
      </c>
      <c r="S12" s="286">
        <v>0</v>
      </c>
      <c r="T12" s="335" t="s">
        <v>265</v>
      </c>
    </row>
    <row r="13" spans="1:20" ht="45.75" thickBot="1" x14ac:dyDescent="0.3">
      <c r="A13" s="579"/>
      <c r="B13" s="232" t="s">
        <v>266</v>
      </c>
      <c r="C13" s="233">
        <v>0</v>
      </c>
      <c r="D13" s="278">
        <v>0</v>
      </c>
      <c r="E13" s="331" t="s">
        <v>265</v>
      </c>
      <c r="F13" s="233">
        <v>0</v>
      </c>
      <c r="G13" s="278">
        <v>0</v>
      </c>
      <c r="H13" s="331" t="s">
        <v>265</v>
      </c>
      <c r="I13" s="233">
        <v>0</v>
      </c>
      <c r="J13" s="278">
        <v>0</v>
      </c>
      <c r="K13" s="331" t="s">
        <v>265</v>
      </c>
      <c r="L13" s="233">
        <v>0</v>
      </c>
      <c r="M13" s="278">
        <v>0</v>
      </c>
      <c r="N13" s="331" t="s">
        <v>265</v>
      </c>
      <c r="O13" s="233">
        <v>0</v>
      </c>
      <c r="P13" s="278">
        <v>0</v>
      </c>
      <c r="Q13" s="331" t="s">
        <v>265</v>
      </c>
      <c r="R13" s="233">
        <v>0</v>
      </c>
      <c r="S13" s="286">
        <v>0</v>
      </c>
      <c r="T13" s="335" t="s">
        <v>265</v>
      </c>
    </row>
    <row r="14" spans="1:20" ht="46.5" customHeight="1" thickBot="1" x14ac:dyDescent="0.3">
      <c r="A14" s="575" t="s">
        <v>267</v>
      </c>
      <c r="B14" s="576"/>
      <c r="C14" s="233">
        <v>249</v>
      </c>
      <c r="D14" s="278">
        <v>228</v>
      </c>
      <c r="E14" s="331">
        <v>9.1999999999999993</v>
      </c>
      <c r="F14" s="233">
        <v>97</v>
      </c>
      <c r="G14" s="278">
        <v>103</v>
      </c>
      <c r="H14" s="331">
        <v>-5.8</v>
      </c>
      <c r="I14" s="233">
        <v>0</v>
      </c>
      <c r="J14" s="278">
        <v>1</v>
      </c>
      <c r="K14" s="331" t="s">
        <v>268</v>
      </c>
      <c r="L14" s="233">
        <v>220</v>
      </c>
      <c r="M14" s="278">
        <v>186</v>
      </c>
      <c r="N14" s="331">
        <v>18.3</v>
      </c>
      <c r="O14" s="233">
        <v>4</v>
      </c>
      <c r="P14" s="278">
        <v>28</v>
      </c>
      <c r="Q14" s="331">
        <v>-85.7</v>
      </c>
      <c r="R14" s="233">
        <v>25</v>
      </c>
      <c r="S14" s="286">
        <v>13</v>
      </c>
      <c r="T14" s="335">
        <v>92.3</v>
      </c>
    </row>
    <row r="15" spans="1:20" ht="42" customHeight="1" thickBot="1" x14ac:dyDescent="0.3">
      <c r="A15" s="542" t="s">
        <v>269</v>
      </c>
      <c r="B15" s="543"/>
      <c r="C15" s="234">
        <v>94</v>
      </c>
      <c r="D15" s="279">
        <v>98</v>
      </c>
      <c r="E15" s="336">
        <v>-4.8</v>
      </c>
      <c r="F15" s="234">
        <v>71</v>
      </c>
      <c r="G15" s="279">
        <v>75</v>
      </c>
      <c r="H15" s="336">
        <v>-5.3</v>
      </c>
      <c r="I15" s="234">
        <v>0</v>
      </c>
      <c r="J15" s="279">
        <v>0</v>
      </c>
      <c r="K15" s="336" t="s">
        <v>265</v>
      </c>
      <c r="L15" s="234">
        <v>69</v>
      </c>
      <c r="M15" s="279">
        <v>80</v>
      </c>
      <c r="N15" s="336">
        <v>-13.8</v>
      </c>
      <c r="O15" s="234">
        <v>0</v>
      </c>
      <c r="P15" s="279">
        <v>7</v>
      </c>
      <c r="Q15" s="336" t="s">
        <v>268</v>
      </c>
      <c r="R15" s="234">
        <v>25</v>
      </c>
      <c r="S15" s="287">
        <v>11</v>
      </c>
      <c r="T15" s="335">
        <v>127.3</v>
      </c>
    </row>
  </sheetData>
  <mergeCells count="16">
    <mergeCell ref="A15:B15"/>
    <mergeCell ref="A1:T1"/>
    <mergeCell ref="A2:B6"/>
    <mergeCell ref="C2:E5"/>
    <mergeCell ref="F2:T2"/>
    <mergeCell ref="F3:H5"/>
    <mergeCell ref="I3:T4"/>
    <mergeCell ref="I5:K5"/>
    <mergeCell ref="L5:N5"/>
    <mergeCell ref="O5:Q5"/>
    <mergeCell ref="R5:T5"/>
    <mergeCell ref="A7:B7"/>
    <mergeCell ref="A8:B8"/>
    <mergeCell ref="A9:B9"/>
    <mergeCell ref="A10:A13"/>
    <mergeCell ref="A14:B1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3"/>
  <sheetViews>
    <sheetView view="pageBreakPreview" zoomScale="60" zoomScaleNormal="55" workbookViewId="0">
      <selection activeCell="E14" sqref="E14"/>
    </sheetView>
  </sheetViews>
  <sheetFormatPr defaultRowHeight="15" x14ac:dyDescent="0.25"/>
  <cols>
    <col min="1" max="1" width="25.85546875" customWidth="1"/>
    <col min="2" max="2" width="14.7109375" customWidth="1"/>
    <col min="3" max="3" width="14.5703125" customWidth="1"/>
    <col min="4" max="4" width="18" customWidth="1"/>
  </cols>
  <sheetData>
    <row r="1" spans="1:10" ht="15" customHeight="1" x14ac:dyDescent="0.25">
      <c r="A1" s="585" t="s">
        <v>270</v>
      </c>
      <c r="B1" s="585" t="s">
        <v>271</v>
      </c>
      <c r="C1" s="587" t="s">
        <v>272</v>
      </c>
      <c r="D1" s="581">
        <v>2016</v>
      </c>
    </row>
    <row r="2" spans="1:10" ht="47.25" customHeight="1" thickBot="1" x14ac:dyDescent="0.3">
      <c r="A2" s="586"/>
      <c r="B2" s="586"/>
      <c r="C2" s="588"/>
      <c r="D2" s="582"/>
    </row>
    <row r="3" spans="1:10" ht="19.5" customHeight="1" thickBot="1" x14ac:dyDescent="0.3">
      <c r="A3" s="583" t="s">
        <v>273</v>
      </c>
      <c r="B3" s="584"/>
      <c r="C3" s="584"/>
    </row>
    <row r="4" spans="1:10" ht="74.25" customHeight="1" thickBot="1" x14ac:dyDescent="0.3">
      <c r="A4" s="235" t="s">
        <v>274</v>
      </c>
      <c r="B4" s="236">
        <v>26</v>
      </c>
      <c r="C4" s="288">
        <v>21</v>
      </c>
      <c r="D4" s="342">
        <v>15</v>
      </c>
    </row>
    <row r="5" spans="1:10" ht="46.5" customHeight="1" thickBot="1" x14ac:dyDescent="0.3">
      <c r="A5" s="235" t="s">
        <v>275</v>
      </c>
      <c r="B5" s="236">
        <v>76</v>
      </c>
      <c r="C5" s="288">
        <v>65</v>
      </c>
      <c r="D5" s="342">
        <v>68</v>
      </c>
    </row>
    <row r="6" spans="1:10" ht="97.5" customHeight="1" thickBot="1" x14ac:dyDescent="0.3">
      <c r="A6" s="235" t="s">
        <v>276</v>
      </c>
      <c r="B6" s="236">
        <v>20</v>
      </c>
      <c r="C6" s="288">
        <v>21</v>
      </c>
      <c r="D6" s="342">
        <v>13</v>
      </c>
    </row>
    <row r="7" spans="1:10" ht="61.5" customHeight="1" thickBot="1" x14ac:dyDescent="0.3">
      <c r="A7" s="235" t="s">
        <v>277</v>
      </c>
      <c r="B7" s="236">
        <v>32</v>
      </c>
      <c r="C7" s="288">
        <v>17</v>
      </c>
      <c r="D7" s="342">
        <v>26</v>
      </c>
    </row>
    <row r="8" spans="1:10" ht="19.5" customHeight="1" thickBot="1" x14ac:dyDescent="0.3">
      <c r="A8" s="583" t="s">
        <v>278</v>
      </c>
      <c r="B8" s="584"/>
      <c r="C8" s="584"/>
      <c r="D8" s="343"/>
    </row>
    <row r="9" spans="1:10" ht="66.75" customHeight="1" thickBot="1" x14ac:dyDescent="0.3">
      <c r="A9" s="235" t="s">
        <v>279</v>
      </c>
      <c r="B9" s="237">
        <v>5</v>
      </c>
      <c r="C9" s="289">
        <v>2</v>
      </c>
      <c r="D9" s="342">
        <v>4</v>
      </c>
    </row>
    <row r="10" spans="1:10" ht="125.25" customHeight="1" thickBot="1" x14ac:dyDescent="0.3">
      <c r="A10" s="235" t="s">
        <v>280</v>
      </c>
      <c r="B10" s="237">
        <v>1</v>
      </c>
      <c r="C10" s="289">
        <v>1</v>
      </c>
      <c r="D10" s="342">
        <v>0</v>
      </c>
    </row>
    <row r="13" spans="1:10" x14ac:dyDescent="0.25">
      <c r="A13" s="580">
        <v>29</v>
      </c>
      <c r="B13" s="580"/>
      <c r="C13" s="580"/>
      <c r="D13" s="580"/>
      <c r="E13" s="580"/>
      <c r="F13" s="580"/>
      <c r="G13" s="580"/>
      <c r="H13" s="580"/>
      <c r="I13" s="580"/>
      <c r="J13" s="580"/>
    </row>
  </sheetData>
  <mergeCells count="7">
    <mergeCell ref="A13:J13"/>
    <mergeCell ref="D1:D2"/>
    <mergeCell ref="A8:C8"/>
    <mergeCell ref="A1:A2"/>
    <mergeCell ref="B1:B2"/>
    <mergeCell ref="C1:C2"/>
    <mergeCell ref="A3:C3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"/>
  <sheetViews>
    <sheetView view="pageBreakPreview" zoomScaleSheetLayoutView="100" zoomScalePageLayoutView="70" workbookViewId="0">
      <selection activeCell="G10" sqref="G9:G10"/>
    </sheetView>
  </sheetViews>
  <sheetFormatPr defaultRowHeight="15" x14ac:dyDescent="0.25"/>
  <cols>
    <col min="1" max="1" width="26.7109375" customWidth="1"/>
    <col min="2" max="2" width="12.7109375" customWidth="1"/>
    <col min="3" max="3" width="10.140625" customWidth="1"/>
    <col min="4" max="5" width="9.7109375" customWidth="1"/>
    <col min="6" max="6" width="12.7109375" customWidth="1"/>
    <col min="7" max="7" width="12.28515625" customWidth="1"/>
  </cols>
  <sheetData>
    <row r="1" spans="1:9" ht="51.75" customHeight="1" x14ac:dyDescent="0.3">
      <c r="A1" s="353" t="s">
        <v>216</v>
      </c>
      <c r="B1" s="353"/>
      <c r="C1" s="353"/>
      <c r="D1" s="353"/>
      <c r="E1" s="353"/>
      <c r="F1" s="353"/>
      <c r="G1" s="353"/>
      <c r="H1" s="353"/>
    </row>
    <row r="2" spans="1:9" ht="20.25" x14ac:dyDescent="0.3">
      <c r="A2" s="360" t="s">
        <v>197</v>
      </c>
      <c r="B2" s="365" t="s">
        <v>214</v>
      </c>
      <c r="C2" s="368"/>
      <c r="D2" s="368"/>
      <c r="E2" s="368"/>
      <c r="F2" s="369" t="s">
        <v>210</v>
      </c>
      <c r="G2" s="370"/>
    </row>
    <row r="3" spans="1:9" ht="20.25" x14ac:dyDescent="0.25">
      <c r="A3" s="361"/>
      <c r="B3" s="363" t="s">
        <v>202</v>
      </c>
      <c r="C3" s="364"/>
      <c r="D3" s="365" t="s">
        <v>203</v>
      </c>
      <c r="E3" s="364"/>
      <c r="F3" s="354">
        <v>2015</v>
      </c>
      <c r="G3" s="357">
        <v>2016</v>
      </c>
    </row>
    <row r="4" spans="1:9" ht="15" customHeight="1" x14ac:dyDescent="0.25">
      <c r="A4" s="361"/>
      <c r="B4" s="354">
        <v>2015</v>
      </c>
      <c r="C4" s="357">
        <v>2016</v>
      </c>
      <c r="D4" s="354">
        <v>2015</v>
      </c>
      <c r="E4" s="357">
        <v>2016</v>
      </c>
      <c r="F4" s="371"/>
      <c r="G4" s="373"/>
    </row>
    <row r="5" spans="1:9" ht="21.75" customHeight="1" x14ac:dyDescent="0.25">
      <c r="A5" s="362"/>
      <c r="B5" s="356"/>
      <c r="C5" s="359"/>
      <c r="D5" s="356"/>
      <c r="E5" s="359"/>
      <c r="F5" s="372"/>
      <c r="G5" s="374"/>
    </row>
    <row r="6" spans="1:9" ht="67.5" customHeight="1" x14ac:dyDescent="0.25">
      <c r="A6" s="169" t="s">
        <v>204</v>
      </c>
      <c r="B6" s="345">
        <v>23505</v>
      </c>
      <c r="C6" s="170">
        <v>17256</v>
      </c>
      <c r="D6" s="345">
        <v>18000</v>
      </c>
      <c r="E6" s="170">
        <v>0</v>
      </c>
      <c r="F6" s="344" t="s">
        <v>286</v>
      </c>
      <c r="G6" s="168" t="s">
        <v>229</v>
      </c>
    </row>
    <row r="7" spans="1:9" ht="35.25" customHeight="1" x14ac:dyDescent="0.25">
      <c r="A7" s="171" t="s">
        <v>205</v>
      </c>
      <c r="B7" s="344">
        <v>8818</v>
      </c>
      <c r="C7" s="168">
        <v>20906</v>
      </c>
      <c r="D7" s="344">
        <v>887</v>
      </c>
      <c r="E7" s="168">
        <v>7480</v>
      </c>
      <c r="F7" s="346" t="s">
        <v>211</v>
      </c>
      <c r="G7" s="172" t="s">
        <v>287</v>
      </c>
    </row>
    <row r="8" spans="1:9" ht="33.75" customHeight="1" x14ac:dyDescent="0.25">
      <c r="A8" s="171" t="s">
        <v>206</v>
      </c>
      <c r="B8" s="344">
        <v>33173</v>
      </c>
      <c r="C8" s="168">
        <v>40464</v>
      </c>
      <c r="D8" s="344">
        <v>75</v>
      </c>
      <c r="E8" s="168">
        <v>254</v>
      </c>
      <c r="F8" s="347" t="s">
        <v>230</v>
      </c>
      <c r="G8" s="173" t="s">
        <v>288</v>
      </c>
    </row>
    <row r="9" spans="1:9" ht="46.5" customHeight="1" x14ac:dyDescent="0.25">
      <c r="A9" s="169" t="s">
        <v>207</v>
      </c>
      <c r="B9" s="344">
        <v>0</v>
      </c>
      <c r="C9" s="168">
        <v>0</v>
      </c>
      <c r="D9" s="344">
        <v>0</v>
      </c>
      <c r="E9" s="168">
        <v>0</v>
      </c>
      <c r="F9" s="346" t="s">
        <v>211</v>
      </c>
      <c r="G9" s="172" t="s">
        <v>213</v>
      </c>
    </row>
    <row r="10" spans="1:9" ht="46.5" customHeight="1" x14ac:dyDescent="0.25">
      <c r="A10" s="171" t="s">
        <v>208</v>
      </c>
      <c r="B10" s="344">
        <v>15974</v>
      </c>
      <c r="C10" s="168">
        <v>3826</v>
      </c>
      <c r="D10" s="344">
        <v>1244</v>
      </c>
      <c r="E10" s="168">
        <v>715</v>
      </c>
      <c r="F10" s="346" t="s">
        <v>231</v>
      </c>
      <c r="G10" s="172" t="s">
        <v>215</v>
      </c>
    </row>
    <row r="11" spans="1:9" ht="38.25" customHeight="1" x14ac:dyDescent="0.25">
      <c r="A11" s="171" t="s">
        <v>209</v>
      </c>
      <c r="B11" s="344">
        <v>0</v>
      </c>
      <c r="C11" s="168">
        <v>0</v>
      </c>
      <c r="D11" s="344">
        <v>0</v>
      </c>
      <c r="E11" s="168">
        <v>0</v>
      </c>
      <c r="F11" s="346" t="s">
        <v>212</v>
      </c>
      <c r="G11" s="172" t="s">
        <v>213</v>
      </c>
    </row>
    <row r="12" spans="1:9" ht="38.25" customHeight="1" x14ac:dyDescent="0.25"/>
    <row r="14" spans="1:9" x14ac:dyDescent="0.25">
      <c r="A14" s="352">
        <v>12</v>
      </c>
      <c r="B14" s="352"/>
      <c r="C14" s="352"/>
      <c r="D14" s="352"/>
      <c r="E14" s="352"/>
      <c r="F14" s="352"/>
      <c r="G14" s="352"/>
      <c r="H14" s="352"/>
      <c r="I14" s="352"/>
    </row>
  </sheetData>
  <mergeCells count="13">
    <mergeCell ref="E4:E5"/>
    <mergeCell ref="A1:H1"/>
    <mergeCell ref="A14:I14"/>
    <mergeCell ref="A2:A5"/>
    <mergeCell ref="B2:E2"/>
    <mergeCell ref="F2:G2"/>
    <mergeCell ref="B3:C3"/>
    <mergeCell ref="D3:E3"/>
    <mergeCell ref="F3:F5"/>
    <mergeCell ref="G3:G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4"/>
  <sheetViews>
    <sheetView view="pageLayout" zoomScaleSheetLayoutView="115" workbookViewId="0">
      <selection activeCell="A39" sqref="A39:I39"/>
    </sheetView>
  </sheetViews>
  <sheetFormatPr defaultRowHeight="15" x14ac:dyDescent="0.25"/>
  <cols>
    <col min="1" max="1" width="16.5703125" customWidth="1"/>
    <col min="2" max="2" width="8" customWidth="1"/>
    <col min="3" max="3" width="8.42578125" customWidth="1"/>
    <col min="4" max="4" width="8.5703125" customWidth="1"/>
    <col min="7" max="7" width="7.85546875" customWidth="1"/>
    <col min="9" max="9" width="9.140625" customWidth="1"/>
  </cols>
  <sheetData>
    <row r="1" spans="1:10" ht="18.75" x14ac:dyDescent="0.25">
      <c r="A1" s="376" t="s">
        <v>150</v>
      </c>
      <c r="B1" s="377"/>
      <c r="C1" s="377"/>
      <c r="D1" s="377"/>
      <c r="E1" s="377"/>
      <c r="F1" s="377"/>
      <c r="G1" s="377"/>
      <c r="H1" s="387"/>
      <c r="I1" s="388"/>
      <c r="J1" s="388"/>
    </row>
    <row r="2" spans="1:10" ht="15.75" thickBot="1" x14ac:dyDescent="0.3">
      <c r="A2" s="96"/>
      <c r="H2" s="375"/>
      <c r="I2" s="375"/>
    </row>
    <row r="3" spans="1:10" x14ac:dyDescent="0.25">
      <c r="A3" s="378" t="s">
        <v>3</v>
      </c>
      <c r="B3" s="380">
        <v>2013</v>
      </c>
      <c r="C3" s="382">
        <v>2014</v>
      </c>
      <c r="D3" s="385">
        <v>2015</v>
      </c>
      <c r="E3" s="389">
        <v>2016</v>
      </c>
      <c r="F3" s="380" t="s">
        <v>0</v>
      </c>
      <c r="G3" s="107"/>
    </row>
    <row r="4" spans="1:10" ht="9" customHeight="1" thickBot="1" x14ac:dyDescent="0.3">
      <c r="A4" s="379"/>
      <c r="B4" s="381"/>
      <c r="C4" s="383"/>
      <c r="D4" s="386"/>
      <c r="E4" s="390"/>
      <c r="F4" s="384"/>
      <c r="G4" s="107"/>
    </row>
    <row r="5" spans="1:10" ht="25.5" customHeight="1" thickBot="1" x14ac:dyDescent="0.3">
      <c r="A5" s="87" t="s">
        <v>151</v>
      </c>
      <c r="B5" s="8">
        <v>15727</v>
      </c>
      <c r="C5" s="243">
        <v>16808</v>
      </c>
      <c r="D5" s="246">
        <v>18218</v>
      </c>
      <c r="E5" s="211">
        <v>16193</v>
      </c>
      <c r="F5" s="215">
        <v>-11.1</v>
      </c>
      <c r="G5" s="107"/>
    </row>
    <row r="6" spans="1:10" ht="18" customHeight="1" thickBot="1" x14ac:dyDescent="0.3">
      <c r="A6" s="4" t="s">
        <v>152</v>
      </c>
      <c r="B6" s="12">
        <v>51.4</v>
      </c>
      <c r="C6" s="244">
        <v>55.8</v>
      </c>
      <c r="D6" s="247">
        <v>51.6</v>
      </c>
      <c r="E6" s="212">
        <v>49.1</v>
      </c>
      <c r="F6" s="216">
        <f>E6-D6</f>
        <v>-2.5</v>
      </c>
      <c r="G6" s="107"/>
    </row>
    <row r="7" spans="1:10" ht="24.75" customHeight="1" thickBot="1" x14ac:dyDescent="0.3">
      <c r="A7" s="87" t="s">
        <v>153</v>
      </c>
      <c r="B7" s="8">
        <v>3943</v>
      </c>
      <c r="C7" s="243">
        <v>4120</v>
      </c>
      <c r="D7" s="246">
        <v>4132</v>
      </c>
      <c r="E7" s="213">
        <v>3408</v>
      </c>
      <c r="F7" s="217">
        <v>-17.5</v>
      </c>
      <c r="G7" s="107"/>
    </row>
    <row r="8" spans="1:10" ht="18" customHeight="1" thickBot="1" x14ac:dyDescent="0.3">
      <c r="A8" s="4" t="s">
        <v>152</v>
      </c>
      <c r="B8" s="12">
        <v>49.4</v>
      </c>
      <c r="C8" s="244">
        <v>53.8</v>
      </c>
      <c r="D8" s="247">
        <v>45.7</v>
      </c>
      <c r="E8" s="214">
        <v>47.3</v>
      </c>
      <c r="F8" s="216">
        <f>E8-D8</f>
        <v>1.5999999999999943</v>
      </c>
      <c r="G8" s="107"/>
    </row>
    <row r="9" spans="1:10" ht="26.25" customHeight="1" thickBot="1" x14ac:dyDescent="0.3">
      <c r="A9" s="97" t="s">
        <v>154</v>
      </c>
      <c r="B9" s="380">
        <v>87</v>
      </c>
      <c r="C9" s="382">
        <v>80</v>
      </c>
      <c r="D9" s="398">
        <v>82</v>
      </c>
      <c r="E9" s="400">
        <v>70</v>
      </c>
      <c r="F9" s="392">
        <v>-14.6</v>
      </c>
      <c r="G9" s="107"/>
    </row>
    <row r="10" spans="1:10" ht="20.25" customHeight="1" thickBot="1" x14ac:dyDescent="0.3">
      <c r="A10" s="87" t="s">
        <v>155</v>
      </c>
      <c r="B10" s="381"/>
      <c r="C10" s="383"/>
      <c r="D10" s="395"/>
      <c r="E10" s="400"/>
      <c r="F10" s="393"/>
      <c r="G10" s="107"/>
    </row>
    <row r="11" spans="1:10" ht="20.25" customHeight="1" thickBot="1" x14ac:dyDescent="0.3">
      <c r="A11" s="4" t="s">
        <v>152</v>
      </c>
      <c r="B11" s="12">
        <v>85.7</v>
      </c>
      <c r="C11" s="244">
        <v>87.5</v>
      </c>
      <c r="D11" s="247">
        <v>92.6</v>
      </c>
      <c r="E11" s="212">
        <v>93</v>
      </c>
      <c r="F11" s="216">
        <f>E11-D11</f>
        <v>0.40000000000000568</v>
      </c>
      <c r="G11" s="107"/>
    </row>
    <row r="12" spans="1:10" ht="40.5" customHeight="1" thickBot="1" x14ac:dyDescent="0.3">
      <c r="A12" s="87" t="s">
        <v>156</v>
      </c>
      <c r="B12" s="8">
        <v>222</v>
      </c>
      <c r="C12" s="243">
        <v>219</v>
      </c>
      <c r="D12" s="246">
        <v>198</v>
      </c>
      <c r="E12" s="211">
        <v>182</v>
      </c>
      <c r="F12" s="218">
        <v>-8.1</v>
      </c>
      <c r="G12" s="107"/>
    </row>
    <row r="13" spans="1:10" ht="20.25" customHeight="1" thickBot="1" x14ac:dyDescent="0.3">
      <c r="A13" s="4" t="s">
        <v>152</v>
      </c>
      <c r="B13" s="12">
        <v>84.6</v>
      </c>
      <c r="C13" s="244">
        <v>86.3</v>
      </c>
      <c r="D13" s="247">
        <v>85</v>
      </c>
      <c r="E13" s="212">
        <v>87.2</v>
      </c>
      <c r="F13" s="216">
        <f>E13-D13</f>
        <v>2.2000000000000028</v>
      </c>
      <c r="G13" s="107"/>
    </row>
    <row r="14" spans="1:10" ht="27" customHeight="1" thickBot="1" x14ac:dyDescent="0.3">
      <c r="A14" s="87" t="s">
        <v>157</v>
      </c>
      <c r="B14" s="8">
        <v>48</v>
      </c>
      <c r="C14" s="243">
        <v>47</v>
      </c>
      <c r="D14" s="246">
        <v>37</v>
      </c>
      <c r="E14" s="213">
        <v>34</v>
      </c>
      <c r="F14" s="217">
        <v>-8.1</v>
      </c>
      <c r="G14" s="107"/>
    </row>
    <row r="15" spans="1:10" ht="18" customHeight="1" thickBot="1" x14ac:dyDescent="0.3">
      <c r="A15" s="4" t="s">
        <v>152</v>
      </c>
      <c r="B15" s="12">
        <v>88.5</v>
      </c>
      <c r="C15" s="244">
        <v>85.7</v>
      </c>
      <c r="D15" s="247">
        <v>87.8</v>
      </c>
      <c r="E15" s="214">
        <v>91.2</v>
      </c>
      <c r="F15" s="216">
        <f>E15-D15</f>
        <v>3.4000000000000057</v>
      </c>
      <c r="G15" s="107"/>
    </row>
    <row r="16" spans="1:10" ht="18" customHeight="1" thickBot="1" x14ac:dyDescent="0.3">
      <c r="A16" s="87" t="s">
        <v>158</v>
      </c>
      <c r="B16" s="8">
        <v>48</v>
      </c>
      <c r="C16" s="243">
        <v>30</v>
      </c>
      <c r="D16" s="246">
        <v>42</v>
      </c>
      <c r="E16" s="211">
        <v>54</v>
      </c>
      <c r="F16" s="219">
        <v>28.6</v>
      </c>
      <c r="G16" s="107"/>
    </row>
    <row r="17" spans="1:9" ht="20.25" customHeight="1" thickBot="1" x14ac:dyDescent="0.3">
      <c r="A17" s="1" t="s">
        <v>152</v>
      </c>
      <c r="B17" s="67">
        <v>82.6</v>
      </c>
      <c r="C17" s="245">
        <v>87.9</v>
      </c>
      <c r="D17" s="247">
        <v>94.7</v>
      </c>
      <c r="E17" s="212">
        <v>97.7</v>
      </c>
      <c r="F17" s="216">
        <f>E17-D17</f>
        <v>3</v>
      </c>
      <c r="G17" s="107"/>
    </row>
    <row r="18" spans="1:9" ht="20.25" customHeight="1" x14ac:dyDescent="0.25">
      <c r="A18" s="399"/>
      <c r="B18" s="399"/>
      <c r="C18" s="399"/>
      <c r="D18" s="399"/>
      <c r="E18" s="399"/>
      <c r="F18" s="399"/>
      <c r="G18" s="399"/>
      <c r="H18" s="399"/>
      <c r="I18" s="399"/>
    </row>
    <row r="19" spans="1:9" ht="12.75" customHeight="1" x14ac:dyDescent="0.25">
      <c r="A19" s="99"/>
      <c r="B19" s="99"/>
      <c r="C19" s="99"/>
      <c r="D19" s="99"/>
      <c r="E19" s="99"/>
      <c r="F19" s="99"/>
      <c r="G19" s="113"/>
      <c r="H19" s="107"/>
    </row>
    <row r="20" spans="1:9" ht="20.25" customHeight="1" x14ac:dyDescent="0.25">
      <c r="A20" s="399">
        <v>2</v>
      </c>
      <c r="B20" s="399"/>
      <c r="C20" s="399"/>
      <c r="D20" s="399"/>
      <c r="E20" s="399"/>
      <c r="F20" s="399"/>
      <c r="G20" s="399"/>
      <c r="H20" s="399"/>
      <c r="I20" s="399"/>
    </row>
    <row r="21" spans="1:9" ht="29.25" customHeight="1" thickBot="1" x14ac:dyDescent="0.3">
      <c r="A21" s="99"/>
      <c r="B21" s="99"/>
      <c r="C21" s="99"/>
      <c r="D21" s="99"/>
      <c r="E21" s="99"/>
      <c r="F21" s="99"/>
      <c r="G21" s="113"/>
    </row>
    <row r="22" spans="1:9" ht="17.25" customHeight="1" thickBot="1" x14ac:dyDescent="0.3">
      <c r="A22" s="7" t="s">
        <v>3</v>
      </c>
      <c r="B22" s="104">
        <v>2013</v>
      </c>
      <c r="C22" s="251">
        <v>2014</v>
      </c>
      <c r="D22" s="248">
        <v>2015</v>
      </c>
      <c r="E22" s="138">
        <v>2016</v>
      </c>
      <c r="F22" s="114" t="s">
        <v>0</v>
      </c>
    </row>
    <row r="23" spans="1:9" ht="19.5" customHeight="1" thickBot="1" x14ac:dyDescent="0.3">
      <c r="A23" s="87" t="s">
        <v>159</v>
      </c>
      <c r="B23" s="8">
        <v>126</v>
      </c>
      <c r="C23" s="243">
        <v>113</v>
      </c>
      <c r="D23" s="249">
        <v>91</v>
      </c>
      <c r="E23" s="213">
        <v>72</v>
      </c>
      <c r="F23" s="217">
        <v>-20.9</v>
      </c>
      <c r="G23" s="107"/>
    </row>
    <row r="24" spans="1:9" ht="15.75" customHeight="1" thickBot="1" x14ac:dyDescent="0.3">
      <c r="A24" s="4" t="s">
        <v>152</v>
      </c>
      <c r="B24" s="12">
        <v>61.3</v>
      </c>
      <c r="C24" s="244">
        <v>61</v>
      </c>
      <c r="D24" s="250">
        <v>65</v>
      </c>
      <c r="E24" s="214">
        <v>62.3</v>
      </c>
      <c r="F24" s="216">
        <f>E24-D24</f>
        <v>-2.7000000000000028</v>
      </c>
      <c r="G24" s="107"/>
    </row>
    <row r="25" spans="1:9" ht="15.75" thickBot="1" x14ac:dyDescent="0.3">
      <c r="A25" s="87" t="s">
        <v>160</v>
      </c>
      <c r="B25" s="8">
        <v>554</v>
      </c>
      <c r="C25" s="243">
        <v>553</v>
      </c>
      <c r="D25" s="249">
        <v>520</v>
      </c>
      <c r="E25" s="213">
        <v>385</v>
      </c>
      <c r="F25" s="217">
        <v>-26</v>
      </c>
      <c r="G25" s="107"/>
    </row>
    <row r="26" spans="1:9" ht="18" customHeight="1" thickBot="1" x14ac:dyDescent="0.3">
      <c r="A26" s="4" t="s">
        <v>152</v>
      </c>
      <c r="B26" s="12">
        <v>53.1</v>
      </c>
      <c r="C26" s="244">
        <v>56.3</v>
      </c>
      <c r="D26" s="250">
        <v>61.2</v>
      </c>
      <c r="E26" s="214">
        <v>62.2</v>
      </c>
      <c r="F26" s="216">
        <f>E26-D26</f>
        <v>1</v>
      </c>
      <c r="G26" s="107"/>
    </row>
    <row r="27" spans="1:9" ht="16.5" customHeight="1" thickBot="1" x14ac:dyDescent="0.3">
      <c r="A27" s="87" t="s">
        <v>161</v>
      </c>
      <c r="B27" s="8">
        <v>7054</v>
      </c>
      <c r="C27" s="243">
        <v>7105</v>
      </c>
      <c r="D27" s="249">
        <v>8454</v>
      </c>
      <c r="E27" s="213">
        <v>6967</v>
      </c>
      <c r="F27" s="217">
        <v>-17.600000000000001</v>
      </c>
      <c r="G27" s="107"/>
    </row>
    <row r="28" spans="1:9" ht="14.25" customHeight="1" thickBot="1" x14ac:dyDescent="0.3">
      <c r="A28" s="5" t="s">
        <v>152</v>
      </c>
      <c r="B28" s="12">
        <v>31.3</v>
      </c>
      <c r="C28" s="244">
        <v>34</v>
      </c>
      <c r="D28" s="250">
        <v>32.5</v>
      </c>
      <c r="E28" s="214">
        <v>31</v>
      </c>
      <c r="F28" s="216">
        <f>E28-D28</f>
        <v>-1.5</v>
      </c>
      <c r="G28" s="107"/>
    </row>
    <row r="29" spans="1:9" ht="31.5" customHeight="1" thickBot="1" x14ac:dyDescent="0.3">
      <c r="A29" s="87" t="s">
        <v>162</v>
      </c>
      <c r="B29" s="8">
        <v>344</v>
      </c>
      <c r="C29" s="243">
        <v>325</v>
      </c>
      <c r="D29" s="249">
        <v>288</v>
      </c>
      <c r="E29" s="213">
        <v>285</v>
      </c>
      <c r="F29" s="217">
        <v>-1</v>
      </c>
      <c r="G29" s="107"/>
    </row>
    <row r="30" spans="1:9" ht="18" customHeight="1" thickBot="1" x14ac:dyDescent="0.3">
      <c r="A30" s="4" t="s">
        <v>152</v>
      </c>
      <c r="B30" s="12">
        <v>22.7</v>
      </c>
      <c r="C30" s="244">
        <v>26.1</v>
      </c>
      <c r="D30" s="250">
        <v>21.7</v>
      </c>
      <c r="E30" s="214">
        <v>20.6</v>
      </c>
      <c r="F30" s="216">
        <f>E30-D30</f>
        <v>-1.0999999999999979</v>
      </c>
      <c r="G30" s="107"/>
    </row>
    <row r="31" spans="1:9" ht="20.25" customHeight="1" thickBot="1" x14ac:dyDescent="0.3">
      <c r="A31" s="97" t="s">
        <v>163</v>
      </c>
      <c r="B31" s="380">
        <v>311</v>
      </c>
      <c r="C31" s="382">
        <v>279</v>
      </c>
      <c r="D31" s="394">
        <v>221</v>
      </c>
      <c r="E31" s="401">
        <v>169</v>
      </c>
      <c r="F31" s="396">
        <v>-23.5</v>
      </c>
      <c r="G31" s="107"/>
    </row>
    <row r="32" spans="1:9" ht="24" customHeight="1" thickBot="1" x14ac:dyDescent="0.3">
      <c r="A32" s="87" t="s">
        <v>164</v>
      </c>
      <c r="B32" s="381"/>
      <c r="C32" s="383"/>
      <c r="D32" s="395"/>
      <c r="E32" s="402"/>
      <c r="F32" s="397"/>
      <c r="G32" s="107"/>
    </row>
    <row r="33" spans="1:9" ht="18" customHeight="1" thickBot="1" x14ac:dyDescent="0.3">
      <c r="A33" s="4" t="s">
        <v>152</v>
      </c>
      <c r="B33" s="12">
        <v>65.3</v>
      </c>
      <c r="C33" s="244">
        <v>65.2</v>
      </c>
      <c r="D33" s="250">
        <v>69.2</v>
      </c>
      <c r="E33" s="214">
        <v>61.5</v>
      </c>
      <c r="F33" s="216">
        <f>E33-D33</f>
        <v>-7.7000000000000028</v>
      </c>
      <c r="G33" s="107"/>
    </row>
    <row r="34" spans="1:9" ht="30" customHeight="1" thickBot="1" x14ac:dyDescent="0.3">
      <c r="A34" s="87" t="s">
        <v>1</v>
      </c>
      <c r="B34" s="8">
        <v>1073</v>
      </c>
      <c r="C34" s="243">
        <v>1340</v>
      </c>
      <c r="D34" s="249">
        <v>1279</v>
      </c>
      <c r="E34" s="213">
        <v>985</v>
      </c>
      <c r="F34" s="217">
        <v>-23</v>
      </c>
      <c r="G34" s="107"/>
    </row>
    <row r="35" spans="1:9" ht="17.25" customHeight="1" thickBot="1" x14ac:dyDescent="0.3">
      <c r="A35" s="4" t="s">
        <v>152</v>
      </c>
      <c r="B35" s="12">
        <v>58.7</v>
      </c>
      <c r="C35" s="244">
        <v>57.2</v>
      </c>
      <c r="D35" s="250">
        <v>53.1</v>
      </c>
      <c r="E35" s="214">
        <v>50.4</v>
      </c>
      <c r="F35" s="216">
        <f>E35-D35</f>
        <v>-2.7000000000000028</v>
      </c>
      <c r="G35" s="107"/>
    </row>
    <row r="36" spans="1:9" ht="57.75" customHeight="1" thickBot="1" x14ac:dyDescent="0.3">
      <c r="A36" s="87" t="s">
        <v>165</v>
      </c>
      <c r="B36" s="8">
        <v>90</v>
      </c>
      <c r="C36" s="243">
        <v>124</v>
      </c>
      <c r="D36" s="249">
        <v>99</v>
      </c>
      <c r="E36" s="213">
        <v>81</v>
      </c>
      <c r="F36" s="217">
        <v>-18.2</v>
      </c>
      <c r="G36" s="107"/>
    </row>
    <row r="37" spans="1:9" x14ac:dyDescent="0.25">
      <c r="H37" s="107"/>
    </row>
    <row r="38" spans="1:9" x14ac:dyDescent="0.25">
      <c r="H38" s="107"/>
    </row>
    <row r="39" spans="1:9" x14ac:dyDescent="0.25">
      <c r="A39" s="352">
        <v>3</v>
      </c>
      <c r="B39" s="352"/>
      <c r="C39" s="352"/>
      <c r="D39" s="352"/>
      <c r="E39" s="352"/>
      <c r="F39" s="352"/>
      <c r="G39" s="352"/>
      <c r="H39" s="352"/>
      <c r="I39" s="352"/>
    </row>
    <row r="40" spans="1:9" x14ac:dyDescent="0.25">
      <c r="H40" s="107"/>
    </row>
    <row r="41" spans="1:9" ht="13.5" customHeight="1" x14ac:dyDescent="0.25"/>
    <row r="42" spans="1:9" x14ac:dyDescent="0.25">
      <c r="A42" s="391"/>
      <c r="B42" s="391"/>
      <c r="C42" s="391"/>
      <c r="D42" s="391"/>
      <c r="E42" s="391"/>
      <c r="F42" s="391"/>
      <c r="G42" s="391"/>
      <c r="H42" s="391"/>
      <c r="I42" s="391"/>
    </row>
    <row r="43" spans="1:9" x14ac:dyDescent="0.25">
      <c r="A43" s="352"/>
      <c r="B43" s="352"/>
      <c r="C43" s="352"/>
      <c r="D43" s="352"/>
      <c r="E43" s="352"/>
      <c r="F43" s="352"/>
      <c r="G43" s="352"/>
      <c r="H43" s="352"/>
      <c r="I43" s="352"/>
    </row>
    <row r="44" spans="1:9" x14ac:dyDescent="0.25">
      <c r="H44" s="107"/>
    </row>
    <row r="45" spans="1:9" x14ac:dyDescent="0.25">
      <c r="H45" s="107"/>
    </row>
    <row r="46" spans="1:9" x14ac:dyDescent="0.25">
      <c r="H46" s="107"/>
    </row>
    <row r="47" spans="1:9" x14ac:dyDescent="0.25">
      <c r="H47" s="107"/>
    </row>
    <row r="48" spans="1:9" x14ac:dyDescent="0.25">
      <c r="H48" s="107"/>
    </row>
    <row r="49" spans="8:8" x14ac:dyDescent="0.25">
      <c r="H49" s="107"/>
    </row>
    <row r="50" spans="8:8" x14ac:dyDescent="0.25">
      <c r="H50" s="107"/>
    </row>
    <row r="51" spans="8:8" x14ac:dyDescent="0.25">
      <c r="H51" s="107"/>
    </row>
    <row r="52" spans="8:8" x14ac:dyDescent="0.25">
      <c r="H52" s="107"/>
    </row>
    <row r="53" spans="8:8" x14ac:dyDescent="0.25">
      <c r="H53" s="107"/>
    </row>
    <row r="54" spans="8:8" x14ac:dyDescent="0.25">
      <c r="H54" s="107"/>
    </row>
  </sheetData>
  <mergeCells count="24">
    <mergeCell ref="A43:I43"/>
    <mergeCell ref="A42:I42"/>
    <mergeCell ref="F9:F10"/>
    <mergeCell ref="B31:B32"/>
    <mergeCell ref="C31:C32"/>
    <mergeCell ref="D31:D32"/>
    <mergeCell ref="F31:F32"/>
    <mergeCell ref="B9:B10"/>
    <mergeCell ref="C9:C10"/>
    <mergeCell ref="D9:D10"/>
    <mergeCell ref="A18:I18"/>
    <mergeCell ref="A39:I39"/>
    <mergeCell ref="A20:I20"/>
    <mergeCell ref="E9:E10"/>
    <mergeCell ref="E31:E32"/>
    <mergeCell ref="H2:I2"/>
    <mergeCell ref="A1:G1"/>
    <mergeCell ref="A3:A4"/>
    <mergeCell ref="B3:B4"/>
    <mergeCell ref="C3:C4"/>
    <mergeCell ref="F3:F4"/>
    <mergeCell ref="D3:D4"/>
    <mergeCell ref="H1:J1"/>
    <mergeCell ref="E3:E4"/>
  </mergeCells>
  <pageMargins left="0.7" right="0.7" top="0.75" bottom="0.75" header="0.3" footer="0.3"/>
  <pageSetup paperSize="9" scale="91" orientation="portrait" r:id="rId1"/>
  <rowBreaks count="1" manualBreakCount="1">
    <brk id="2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4"/>
  <sheetViews>
    <sheetView view="pageLayout" zoomScaleSheetLayoutView="100" workbookViewId="0">
      <selection activeCell="C8" sqref="C8"/>
    </sheetView>
  </sheetViews>
  <sheetFormatPr defaultRowHeight="15" x14ac:dyDescent="0.25"/>
  <cols>
    <col min="1" max="1" width="18.85546875" customWidth="1"/>
  </cols>
  <sheetData>
    <row r="1" spans="1:7" ht="23.25" customHeight="1" thickBot="1" x14ac:dyDescent="0.3">
      <c r="A1" s="98" t="s">
        <v>3</v>
      </c>
      <c r="B1" s="102">
        <v>2013</v>
      </c>
      <c r="C1" s="221">
        <v>2014</v>
      </c>
      <c r="D1" s="252">
        <v>2015</v>
      </c>
      <c r="E1" s="222">
        <v>2016</v>
      </c>
      <c r="F1" s="103" t="s">
        <v>32</v>
      </c>
    </row>
    <row r="2" spans="1:7" ht="15.75" thickBot="1" x14ac:dyDescent="0.3">
      <c r="A2" s="1" t="s">
        <v>152</v>
      </c>
      <c r="B2" s="126">
        <v>86.1</v>
      </c>
      <c r="C2" s="223">
        <v>87.4</v>
      </c>
      <c r="D2" s="253">
        <v>81.3</v>
      </c>
      <c r="E2" s="212">
        <v>81.2</v>
      </c>
      <c r="F2" s="220">
        <f>E2-D2</f>
        <v>-9.9999999999994316E-2</v>
      </c>
    </row>
    <row r="3" spans="1:7" ht="35.25" customHeight="1" thickBot="1" x14ac:dyDescent="0.3">
      <c r="A3" s="87" t="s">
        <v>166</v>
      </c>
      <c r="B3" s="8">
        <v>1280</v>
      </c>
      <c r="C3" s="205">
        <v>1024</v>
      </c>
      <c r="D3" s="254">
        <v>1016</v>
      </c>
      <c r="E3" s="211">
        <v>771</v>
      </c>
      <c r="F3" s="219">
        <v>-24.1</v>
      </c>
      <c r="G3" s="107"/>
    </row>
    <row r="4" spans="1:7" ht="15.75" thickBot="1" x14ac:dyDescent="0.3">
      <c r="A4" s="4" t="s">
        <v>167</v>
      </c>
      <c r="B4" s="12">
        <v>33.6</v>
      </c>
      <c r="C4" s="207">
        <v>37.9</v>
      </c>
      <c r="D4" s="255">
        <v>37</v>
      </c>
      <c r="E4" s="212">
        <v>37.799999999999997</v>
      </c>
      <c r="F4" s="220">
        <f>E4-D4</f>
        <v>0.79999999999999716</v>
      </c>
      <c r="G4" s="107"/>
    </row>
    <row r="5" spans="1:7" ht="15.75" thickBot="1" x14ac:dyDescent="0.3">
      <c r="A5" s="87" t="s">
        <v>168</v>
      </c>
      <c r="B5" s="8">
        <v>38</v>
      </c>
      <c r="C5" s="205">
        <v>18</v>
      </c>
      <c r="D5" s="254">
        <v>19</v>
      </c>
      <c r="E5" s="211">
        <v>9</v>
      </c>
      <c r="F5" s="219">
        <v>-52.6</v>
      </c>
      <c r="G5" s="107"/>
    </row>
    <row r="6" spans="1:7" ht="15.75" thickBot="1" x14ac:dyDescent="0.3">
      <c r="A6" s="4" t="s">
        <v>152</v>
      </c>
      <c r="B6" s="12">
        <v>69.7</v>
      </c>
      <c r="C6" s="207">
        <v>71.400000000000006</v>
      </c>
      <c r="D6" s="256">
        <v>47.4</v>
      </c>
      <c r="E6" s="212">
        <v>54.5</v>
      </c>
      <c r="F6" s="220">
        <f>E6-D6</f>
        <v>7.1000000000000014</v>
      </c>
      <c r="G6" s="107"/>
    </row>
    <row r="7" spans="1:7" ht="30.75" customHeight="1" thickBot="1" x14ac:dyDescent="0.3">
      <c r="A7" s="87" t="s">
        <v>169</v>
      </c>
      <c r="B7" s="8">
        <v>134</v>
      </c>
      <c r="C7" s="205">
        <v>169</v>
      </c>
      <c r="D7" s="254">
        <v>110</v>
      </c>
      <c r="E7" s="211">
        <v>77</v>
      </c>
      <c r="F7" s="219">
        <v>-30</v>
      </c>
      <c r="G7" s="107"/>
    </row>
    <row r="8" spans="1:7" ht="19.5" customHeight="1" thickBot="1" x14ac:dyDescent="0.3">
      <c r="A8" s="4" t="s">
        <v>152</v>
      </c>
      <c r="B8" s="12">
        <v>75.7</v>
      </c>
      <c r="C8" s="207">
        <v>83.6</v>
      </c>
      <c r="D8" s="256">
        <v>92.4</v>
      </c>
      <c r="E8" s="212">
        <v>84.2</v>
      </c>
      <c r="F8" s="220">
        <f>E8-D8</f>
        <v>-8.2000000000000028</v>
      </c>
      <c r="G8" s="107"/>
    </row>
    <row r="9" spans="1:7" ht="30" customHeight="1" thickBot="1" x14ac:dyDescent="0.3">
      <c r="A9" s="97" t="s">
        <v>170</v>
      </c>
      <c r="B9" s="380">
        <v>1281</v>
      </c>
      <c r="C9" s="403">
        <v>904</v>
      </c>
      <c r="D9" s="385">
        <v>728</v>
      </c>
      <c r="E9" s="400">
        <v>638</v>
      </c>
      <c r="F9" s="406">
        <v>-12.4</v>
      </c>
      <c r="G9" s="107"/>
    </row>
    <row r="10" spans="1:7" ht="15" customHeight="1" thickBot="1" x14ac:dyDescent="0.3">
      <c r="A10" s="87" t="s">
        <v>171</v>
      </c>
      <c r="B10" s="381"/>
      <c r="C10" s="404"/>
      <c r="D10" s="405"/>
      <c r="E10" s="400"/>
      <c r="F10" s="406"/>
      <c r="G10" s="107"/>
    </row>
    <row r="11" spans="1:7" ht="20.25" customHeight="1" thickBot="1" x14ac:dyDescent="0.3">
      <c r="A11" s="4" t="s">
        <v>152</v>
      </c>
      <c r="B11" s="12">
        <v>73.099999999999994</v>
      </c>
      <c r="C11" s="207">
        <v>82.4</v>
      </c>
      <c r="D11" s="256">
        <v>72</v>
      </c>
      <c r="E11" s="212">
        <v>79.3</v>
      </c>
      <c r="F11" s="220">
        <f>E11-D11</f>
        <v>7.2999999999999972</v>
      </c>
      <c r="G11" s="107"/>
    </row>
    <row r="12" spans="1:7" ht="28.5" customHeight="1" thickBot="1" x14ac:dyDescent="0.3">
      <c r="A12" s="97" t="s">
        <v>172</v>
      </c>
      <c r="B12" s="380">
        <v>7183</v>
      </c>
      <c r="C12" s="403">
        <v>7667</v>
      </c>
      <c r="D12" s="385">
        <v>8316</v>
      </c>
      <c r="E12" s="400">
        <v>7495</v>
      </c>
      <c r="F12" s="406">
        <v>-9.9</v>
      </c>
      <c r="G12" s="107"/>
    </row>
    <row r="13" spans="1:7" ht="15.75" thickBot="1" x14ac:dyDescent="0.3">
      <c r="A13" s="87" t="s">
        <v>173</v>
      </c>
      <c r="B13" s="381"/>
      <c r="C13" s="404"/>
      <c r="D13" s="405"/>
      <c r="E13" s="400"/>
      <c r="F13" s="406"/>
      <c r="G13" s="107"/>
    </row>
    <row r="14" spans="1:7" ht="19.5" customHeight="1" thickBot="1" x14ac:dyDescent="0.3">
      <c r="A14" s="4" t="s">
        <v>152</v>
      </c>
      <c r="B14" s="12">
        <v>58.6</v>
      </c>
      <c r="C14" s="207">
        <v>64.5</v>
      </c>
      <c r="D14" s="256">
        <v>62.2</v>
      </c>
      <c r="E14" s="212">
        <v>60.4</v>
      </c>
      <c r="F14" s="220">
        <f>E14-D14</f>
        <v>-1.8000000000000043</v>
      </c>
      <c r="G14" s="107"/>
    </row>
    <row r="15" spans="1:7" ht="24.75" thickBot="1" x14ac:dyDescent="0.3">
      <c r="A15" s="87" t="s">
        <v>174</v>
      </c>
      <c r="B15" s="8">
        <v>4600</v>
      </c>
      <c r="C15" s="8">
        <v>5021</v>
      </c>
      <c r="D15" s="254">
        <v>5770</v>
      </c>
      <c r="E15" s="211">
        <v>5290</v>
      </c>
      <c r="F15" s="219">
        <v>-6.8</v>
      </c>
      <c r="G15" s="107"/>
    </row>
    <row r="16" spans="1:7" ht="15.75" thickBot="1" x14ac:dyDescent="0.3">
      <c r="A16" s="1" t="s">
        <v>152</v>
      </c>
      <c r="B16" s="67">
        <v>41.2</v>
      </c>
      <c r="C16" s="67">
        <v>44.6</v>
      </c>
      <c r="D16" s="257">
        <v>40</v>
      </c>
      <c r="E16" s="212">
        <v>35.4</v>
      </c>
      <c r="F16" s="220">
        <f>E16-D16</f>
        <v>-4.6000000000000014</v>
      </c>
      <c r="G16" s="107"/>
    </row>
    <row r="17" spans="1:9" ht="65.25" customHeight="1" x14ac:dyDescent="0.25">
      <c r="A17" s="100"/>
      <c r="B17" s="101"/>
      <c r="C17" s="101"/>
      <c r="D17" s="101"/>
      <c r="E17" s="101"/>
      <c r="F17" s="101"/>
      <c r="G17" s="111"/>
      <c r="H17" s="107"/>
    </row>
    <row r="18" spans="1:9" x14ac:dyDescent="0.25">
      <c r="A18" s="414">
        <v>4</v>
      </c>
      <c r="B18" s="415"/>
      <c r="C18" s="415"/>
      <c r="D18" s="415"/>
      <c r="E18" s="415"/>
      <c r="F18" s="415"/>
      <c r="G18" s="416"/>
      <c r="H18" s="416"/>
      <c r="I18" s="415"/>
    </row>
    <row r="19" spans="1:9" ht="15.75" thickBot="1" x14ac:dyDescent="0.3">
      <c r="A19" s="100"/>
      <c r="B19" s="101"/>
      <c r="C19" s="101"/>
      <c r="D19" s="101"/>
      <c r="E19" s="139"/>
      <c r="F19" s="101"/>
      <c r="G19" s="111"/>
      <c r="H19" s="107"/>
    </row>
    <row r="20" spans="1:9" ht="15.75" thickBot="1" x14ac:dyDescent="0.3">
      <c r="A20" s="78" t="s">
        <v>3</v>
      </c>
      <c r="B20" s="103">
        <v>2013</v>
      </c>
      <c r="C20" s="261">
        <v>2014</v>
      </c>
      <c r="D20" s="258">
        <v>2015</v>
      </c>
      <c r="E20" s="224">
        <v>2016</v>
      </c>
      <c r="F20" s="175" t="s">
        <v>32</v>
      </c>
      <c r="G20" s="107"/>
    </row>
    <row r="21" spans="1:9" ht="15.75" thickBot="1" x14ac:dyDescent="0.3">
      <c r="A21" s="87" t="s">
        <v>175</v>
      </c>
      <c r="B21" s="8">
        <v>428</v>
      </c>
      <c r="C21" s="262">
        <v>445</v>
      </c>
      <c r="D21" s="259">
        <v>487</v>
      </c>
      <c r="E21" s="140">
        <v>357</v>
      </c>
      <c r="F21" s="227">
        <v>-26.7</v>
      </c>
    </row>
    <row r="22" spans="1:9" ht="15.75" thickBot="1" x14ac:dyDescent="0.3">
      <c r="A22" s="4" t="s">
        <v>176</v>
      </c>
      <c r="B22" s="12">
        <v>5.6</v>
      </c>
      <c r="C22" s="263">
        <v>4.8</v>
      </c>
      <c r="D22" s="260">
        <v>5.5</v>
      </c>
      <c r="E22" s="225">
        <v>4.5999999999999996</v>
      </c>
      <c r="F22" s="228">
        <f>E22-D22</f>
        <v>-0.90000000000000036</v>
      </c>
    </row>
    <row r="23" spans="1:9" ht="21" customHeight="1" thickBot="1" x14ac:dyDescent="0.3">
      <c r="A23" s="97" t="s">
        <v>177</v>
      </c>
      <c r="B23" s="380">
        <v>2933</v>
      </c>
      <c r="C23" s="407">
        <v>4018</v>
      </c>
      <c r="D23" s="409">
        <v>4419</v>
      </c>
      <c r="E23" s="389">
        <v>3925</v>
      </c>
      <c r="F23" s="410">
        <v>-11.2</v>
      </c>
      <c r="G23" s="107"/>
    </row>
    <row r="24" spans="1:9" ht="17.25" customHeight="1" thickBot="1" x14ac:dyDescent="0.3">
      <c r="A24" s="87" t="s">
        <v>178</v>
      </c>
      <c r="B24" s="381"/>
      <c r="C24" s="408"/>
      <c r="D24" s="395"/>
      <c r="E24" s="390"/>
      <c r="F24" s="411"/>
      <c r="G24" s="107"/>
    </row>
    <row r="25" spans="1:9" ht="18" customHeight="1" thickBot="1" x14ac:dyDescent="0.3">
      <c r="A25" s="4" t="s">
        <v>176</v>
      </c>
      <c r="B25" s="12">
        <v>38.1</v>
      </c>
      <c r="C25" s="263">
        <v>43.5</v>
      </c>
      <c r="D25" s="260">
        <v>49.5</v>
      </c>
      <c r="E25" s="225">
        <v>50.5</v>
      </c>
      <c r="F25" s="228">
        <f>E25-D25</f>
        <v>1</v>
      </c>
      <c r="G25" s="107"/>
    </row>
    <row r="26" spans="1:9" ht="20.25" customHeight="1" thickBot="1" x14ac:dyDescent="0.3">
      <c r="A26" s="97" t="s">
        <v>179</v>
      </c>
      <c r="B26" s="380">
        <v>2364</v>
      </c>
      <c r="C26" s="407">
        <v>2364</v>
      </c>
      <c r="D26" s="409">
        <v>2614</v>
      </c>
      <c r="E26" s="389">
        <v>2748</v>
      </c>
      <c r="F26" s="410">
        <v>5.0999999999999996</v>
      </c>
      <c r="G26" s="107"/>
    </row>
    <row r="27" spans="1:9" ht="15.75" thickBot="1" x14ac:dyDescent="0.3">
      <c r="A27" s="87" t="s">
        <v>180</v>
      </c>
      <c r="B27" s="381"/>
      <c r="C27" s="408"/>
      <c r="D27" s="395"/>
      <c r="E27" s="390"/>
      <c r="F27" s="411"/>
      <c r="G27" s="107"/>
    </row>
    <row r="28" spans="1:9" ht="15.75" thickBot="1" x14ac:dyDescent="0.3">
      <c r="A28" s="4" t="s">
        <v>176</v>
      </c>
      <c r="B28" s="12">
        <v>30.7</v>
      </c>
      <c r="C28" s="263">
        <v>25.6</v>
      </c>
      <c r="D28" s="260">
        <v>29.3</v>
      </c>
      <c r="E28" s="225">
        <v>35.4</v>
      </c>
      <c r="F28" s="228">
        <f>E28-D28</f>
        <v>6.0999999999999979</v>
      </c>
      <c r="G28" s="107"/>
    </row>
    <row r="29" spans="1:9" ht="15.75" thickBot="1" x14ac:dyDescent="0.3">
      <c r="A29" s="87" t="s">
        <v>181</v>
      </c>
      <c r="B29" s="8">
        <v>933</v>
      </c>
      <c r="C29" s="262">
        <v>1281</v>
      </c>
      <c r="D29" s="259">
        <v>1047</v>
      </c>
      <c r="E29" s="140">
        <v>1004</v>
      </c>
      <c r="F29" s="227">
        <v>-8.8000000000000007</v>
      </c>
      <c r="G29" s="107"/>
    </row>
    <row r="30" spans="1:9" ht="15.75" thickBot="1" x14ac:dyDescent="0.3">
      <c r="A30" s="4" t="s">
        <v>176</v>
      </c>
      <c r="B30" s="12">
        <v>12.9</v>
      </c>
      <c r="C30" s="263">
        <v>13.9</v>
      </c>
      <c r="D30" s="260">
        <v>11.7</v>
      </c>
      <c r="E30" s="225">
        <v>12.9</v>
      </c>
      <c r="F30" s="228">
        <f>E30-D30</f>
        <v>1.2000000000000011</v>
      </c>
      <c r="G30" s="107"/>
    </row>
    <row r="31" spans="1:9" ht="26.25" customHeight="1" thickBot="1" x14ac:dyDescent="0.3">
      <c r="A31" s="87" t="s">
        <v>182</v>
      </c>
      <c r="B31" s="8">
        <v>5025</v>
      </c>
      <c r="C31" s="262">
        <v>4775</v>
      </c>
      <c r="D31" s="259">
        <v>4712</v>
      </c>
      <c r="E31" s="140">
        <v>4091</v>
      </c>
      <c r="F31" s="227">
        <v>-13.2</v>
      </c>
      <c r="G31" s="107"/>
    </row>
    <row r="32" spans="1:9" ht="20.25" customHeight="1" thickBot="1" x14ac:dyDescent="0.3">
      <c r="A32" s="4" t="s">
        <v>176</v>
      </c>
      <c r="B32" s="12">
        <v>32</v>
      </c>
      <c r="C32" s="263">
        <v>28.4</v>
      </c>
      <c r="D32" s="260">
        <v>25.9</v>
      </c>
      <c r="E32" s="225">
        <v>25.3</v>
      </c>
      <c r="F32" s="228">
        <v>25.3</v>
      </c>
      <c r="G32" s="107"/>
    </row>
    <row r="33" spans="1:9" ht="18.75" customHeight="1" thickBot="1" x14ac:dyDescent="0.3">
      <c r="A33" s="87" t="s">
        <v>183</v>
      </c>
      <c r="B33" s="8">
        <v>3456</v>
      </c>
      <c r="C33" s="262">
        <v>3346</v>
      </c>
      <c r="D33" s="259">
        <v>3304</v>
      </c>
      <c r="E33" s="140">
        <v>3114</v>
      </c>
      <c r="F33" s="227">
        <v>-5.8</v>
      </c>
      <c r="G33" s="107"/>
    </row>
    <row r="34" spans="1:9" ht="20.25" customHeight="1" thickBot="1" x14ac:dyDescent="0.3">
      <c r="A34" s="4" t="s">
        <v>176</v>
      </c>
      <c r="B34" s="12">
        <v>22</v>
      </c>
      <c r="C34" s="263">
        <v>19.899999999999999</v>
      </c>
      <c r="D34" s="260">
        <v>18.100000000000001</v>
      </c>
      <c r="E34" s="226">
        <v>19.2</v>
      </c>
      <c r="F34" s="228">
        <f>E34-D34</f>
        <v>1.0999999999999979</v>
      </c>
      <c r="G34" s="107"/>
    </row>
    <row r="35" spans="1:9" x14ac:dyDescent="0.25">
      <c r="H35" s="107"/>
    </row>
    <row r="36" spans="1:9" ht="102" customHeight="1" x14ac:dyDescent="0.25">
      <c r="H36" s="107"/>
    </row>
    <row r="37" spans="1:9" x14ac:dyDescent="0.25">
      <c r="A37" s="412">
        <v>5</v>
      </c>
      <c r="B37" s="412"/>
      <c r="C37" s="412"/>
      <c r="D37" s="412"/>
      <c r="E37" s="412"/>
      <c r="F37" s="412"/>
      <c r="G37" s="412"/>
      <c r="H37" s="413"/>
      <c r="I37" s="412"/>
    </row>
    <row r="38" spans="1:9" x14ac:dyDescent="0.25">
      <c r="H38" s="107"/>
    </row>
    <row r="39" spans="1:9" x14ac:dyDescent="0.25">
      <c r="H39" s="107"/>
    </row>
    <row r="40" spans="1:9" x14ac:dyDescent="0.25">
      <c r="H40" s="107"/>
    </row>
    <row r="43" spans="1:9" x14ac:dyDescent="0.25">
      <c r="H43" s="107"/>
    </row>
    <row r="44" spans="1:9" x14ac:dyDescent="0.25">
      <c r="H44" s="107"/>
    </row>
    <row r="45" spans="1:9" x14ac:dyDescent="0.25">
      <c r="H45" s="107"/>
    </row>
    <row r="46" spans="1:9" x14ac:dyDescent="0.25">
      <c r="H46" s="107"/>
    </row>
    <row r="47" spans="1:9" x14ac:dyDescent="0.25">
      <c r="H47" s="107"/>
    </row>
    <row r="48" spans="1:9" x14ac:dyDescent="0.25">
      <c r="H48" s="107"/>
    </row>
    <row r="49" spans="8:8" x14ac:dyDescent="0.25">
      <c r="H49" s="107"/>
    </row>
    <row r="50" spans="8:8" x14ac:dyDescent="0.25">
      <c r="H50" s="107"/>
    </row>
    <row r="51" spans="8:8" x14ac:dyDescent="0.25">
      <c r="H51" s="107"/>
    </row>
    <row r="52" spans="8:8" x14ac:dyDescent="0.25">
      <c r="H52" s="107"/>
    </row>
    <row r="53" spans="8:8" x14ac:dyDescent="0.25">
      <c r="H53" s="107"/>
    </row>
    <row r="54" spans="8:8" x14ac:dyDescent="0.25">
      <c r="H54" s="107"/>
    </row>
  </sheetData>
  <mergeCells count="22">
    <mergeCell ref="F12:F13"/>
    <mergeCell ref="B12:B13"/>
    <mergeCell ref="C12:C13"/>
    <mergeCell ref="D12:D13"/>
    <mergeCell ref="A18:I18"/>
    <mergeCell ref="E12:E13"/>
    <mergeCell ref="A37:I37"/>
    <mergeCell ref="B26:B27"/>
    <mergeCell ref="C26:C27"/>
    <mergeCell ref="D26:D27"/>
    <mergeCell ref="E26:E27"/>
    <mergeCell ref="F26:F27"/>
    <mergeCell ref="B23:B24"/>
    <mergeCell ref="C23:C24"/>
    <mergeCell ref="D23:D24"/>
    <mergeCell ref="E23:E24"/>
    <mergeCell ref="F23:F24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scale="85" orientation="portrait" r:id="rId1"/>
  <rowBreaks count="1" manualBreakCount="1">
    <brk id="19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7"/>
  <sheetViews>
    <sheetView view="pageBreakPreview" zoomScale="115" zoomScaleSheetLayoutView="115" workbookViewId="0">
      <selection activeCell="J17" sqref="J17"/>
    </sheetView>
  </sheetViews>
  <sheetFormatPr defaultRowHeight="15" x14ac:dyDescent="0.25"/>
  <cols>
    <col min="1" max="1" width="26" customWidth="1"/>
    <col min="2" max="2" width="7.85546875" customWidth="1"/>
    <col min="3" max="3" width="8.28515625" customWidth="1"/>
    <col min="4" max="4" width="7.42578125" customWidth="1"/>
    <col min="5" max="5" width="7.85546875" customWidth="1"/>
    <col min="6" max="6" width="8.42578125" customWidth="1"/>
    <col min="7" max="7" width="7.28515625" customWidth="1"/>
    <col min="8" max="8" width="5.28515625" customWidth="1"/>
    <col min="9" max="9" width="8.7109375" customWidth="1"/>
    <col min="10" max="10" width="11.42578125" customWidth="1"/>
  </cols>
  <sheetData>
    <row r="1" spans="1:10" ht="30.75" customHeight="1" x14ac:dyDescent="0.25">
      <c r="A1" s="418" t="s">
        <v>2</v>
      </c>
      <c r="B1" s="419"/>
      <c r="C1" s="419"/>
      <c r="D1" s="419"/>
      <c r="E1" s="419"/>
      <c r="F1" s="419"/>
      <c r="G1" s="419"/>
      <c r="H1" s="419"/>
      <c r="I1" s="419"/>
    </row>
    <row r="2" spans="1:10" ht="27.75" customHeight="1" thickBot="1" x14ac:dyDescent="0.3">
      <c r="A2" s="423"/>
      <c r="B2" s="424"/>
      <c r="C2" s="424"/>
      <c r="D2" s="424"/>
      <c r="E2" s="424"/>
      <c r="F2" s="424"/>
      <c r="G2" s="424"/>
      <c r="H2" s="425"/>
      <c r="I2" s="433"/>
      <c r="J2" s="433"/>
    </row>
    <row r="3" spans="1:10" ht="36.75" customHeight="1" thickBot="1" x14ac:dyDescent="0.3">
      <c r="A3" s="61" t="s">
        <v>3</v>
      </c>
      <c r="B3" s="2">
        <v>2013</v>
      </c>
      <c r="C3" s="295">
        <v>2014</v>
      </c>
      <c r="D3" s="290">
        <v>2015</v>
      </c>
      <c r="E3" s="140">
        <v>2016</v>
      </c>
      <c r="F3" s="118" t="s">
        <v>4</v>
      </c>
      <c r="G3" s="152"/>
      <c r="H3" s="153"/>
      <c r="I3" s="153"/>
    </row>
    <row r="4" spans="1:10" ht="41.25" customHeight="1" thickBot="1" x14ac:dyDescent="0.3">
      <c r="A4" s="68" t="s">
        <v>5</v>
      </c>
      <c r="B4" s="8">
        <v>736</v>
      </c>
      <c r="C4" s="271">
        <v>732</v>
      </c>
      <c r="D4" s="270">
        <v>741</v>
      </c>
      <c r="E4" s="141">
        <v>796</v>
      </c>
      <c r="F4" s="105">
        <f>(E4*100)/D4-100</f>
        <v>7.422402159244271</v>
      </c>
      <c r="G4" s="431"/>
      <c r="H4" s="432"/>
      <c r="I4" s="432"/>
    </row>
    <row r="5" spans="1:10" ht="38.25" customHeight="1" thickBot="1" x14ac:dyDescent="0.3">
      <c r="A5" s="68" t="s">
        <v>144</v>
      </c>
      <c r="B5" s="8">
        <v>4.7</v>
      </c>
      <c r="C5" s="243">
        <v>4.3</v>
      </c>
      <c r="D5" s="321">
        <v>4.0999999999999996</v>
      </c>
      <c r="E5" s="199"/>
      <c r="F5" s="105">
        <f>(E5*100)/D5-100</f>
        <v>-100</v>
      </c>
      <c r="G5" s="426"/>
      <c r="H5" s="427"/>
    </row>
    <row r="6" spans="1:10" ht="75.75" customHeight="1" thickBot="1" x14ac:dyDescent="0.3">
      <c r="A6" s="68" t="s">
        <v>6</v>
      </c>
      <c r="B6" s="8">
        <v>476</v>
      </c>
      <c r="C6" s="271">
        <v>657</v>
      </c>
      <c r="D6" s="270">
        <v>798</v>
      </c>
      <c r="E6" s="141">
        <v>935</v>
      </c>
      <c r="F6" s="105">
        <f>(E6*100)/D6-100</f>
        <v>17.167919799498748</v>
      </c>
      <c r="G6" s="107"/>
    </row>
    <row r="7" spans="1:10" ht="37.5" customHeight="1" thickBot="1" x14ac:dyDescent="0.3">
      <c r="A7" s="68" t="s">
        <v>7</v>
      </c>
      <c r="B7" s="8">
        <v>5</v>
      </c>
      <c r="C7" s="243">
        <v>0</v>
      </c>
      <c r="D7" s="291">
        <v>2</v>
      </c>
      <c r="E7" s="178">
        <v>2</v>
      </c>
      <c r="F7" s="105">
        <v>0</v>
      </c>
      <c r="G7" s="107"/>
    </row>
    <row r="8" spans="1:10" ht="44.25" customHeight="1" thickBot="1" x14ac:dyDescent="0.3">
      <c r="A8" s="68" t="s">
        <v>8</v>
      </c>
      <c r="B8" s="8">
        <v>5</v>
      </c>
      <c r="C8" s="243">
        <v>0</v>
      </c>
      <c r="D8" s="291">
        <v>1</v>
      </c>
      <c r="E8" s="178">
        <v>2</v>
      </c>
      <c r="F8" s="105">
        <v>0</v>
      </c>
      <c r="G8" s="107"/>
    </row>
    <row r="9" spans="1:10" ht="36" customHeight="1" thickBot="1" x14ac:dyDescent="0.3">
      <c r="A9" s="68" t="s">
        <v>9</v>
      </c>
      <c r="B9" s="8">
        <v>3</v>
      </c>
      <c r="C9" s="243">
        <v>0</v>
      </c>
      <c r="D9" s="291">
        <v>1</v>
      </c>
      <c r="E9" s="178">
        <v>2</v>
      </c>
      <c r="F9" s="105">
        <v>0</v>
      </c>
      <c r="G9" s="107"/>
    </row>
    <row r="10" spans="1:10" ht="59.25" customHeight="1" x14ac:dyDescent="0.25">
      <c r="A10" s="6"/>
      <c r="G10" s="107"/>
      <c r="H10" s="107"/>
    </row>
    <row r="11" spans="1:10" ht="21.75" customHeight="1" x14ac:dyDescent="0.25">
      <c r="A11" s="428">
        <v>6</v>
      </c>
      <c r="B11" s="429"/>
      <c r="C11" s="429"/>
      <c r="D11" s="429"/>
      <c r="E11" s="429"/>
      <c r="F11" s="429"/>
      <c r="G11" s="430"/>
      <c r="H11" s="430"/>
      <c r="I11" s="429"/>
    </row>
    <row r="12" spans="1:10" ht="21.75" customHeight="1" x14ac:dyDescent="0.25">
      <c r="A12" s="349"/>
      <c r="B12" s="350"/>
      <c r="C12" s="350"/>
      <c r="D12" s="350"/>
      <c r="E12" s="350"/>
      <c r="F12" s="350"/>
      <c r="G12" s="351"/>
      <c r="H12" s="351"/>
      <c r="I12" s="350"/>
    </row>
    <row r="13" spans="1:10" ht="21.75" customHeight="1" x14ac:dyDescent="0.25">
      <c r="A13" s="349"/>
      <c r="B13" s="350"/>
      <c r="C13" s="350"/>
      <c r="D13" s="350"/>
      <c r="E13" s="350"/>
      <c r="F13" s="350"/>
      <c r="G13" s="351"/>
      <c r="H13" s="351"/>
      <c r="I13" s="350"/>
    </row>
    <row r="14" spans="1:10" ht="21.75" customHeight="1" x14ac:dyDescent="0.25">
      <c r="A14" s="349"/>
      <c r="B14" s="350"/>
      <c r="C14" s="350"/>
      <c r="D14" s="350"/>
      <c r="E14" s="350"/>
      <c r="F14" s="350"/>
      <c r="G14" s="351"/>
      <c r="H14" s="351"/>
      <c r="I14" s="350"/>
    </row>
    <row r="15" spans="1:10" x14ac:dyDescent="0.25">
      <c r="A15" s="10"/>
      <c r="G15" s="107"/>
      <c r="H15" s="107"/>
    </row>
    <row r="16" spans="1:10" ht="33" customHeight="1" thickBot="1" x14ac:dyDescent="0.3">
      <c r="A16" s="420" t="s">
        <v>10</v>
      </c>
      <c r="B16" s="421"/>
      <c r="C16" s="421"/>
      <c r="D16" s="421"/>
      <c r="E16" s="421"/>
      <c r="F16" s="421"/>
      <c r="G16" s="422"/>
      <c r="H16" s="108"/>
    </row>
    <row r="17" spans="1:9" ht="37.5" customHeight="1" thickBot="1" x14ac:dyDescent="0.3">
      <c r="A17" s="181" t="s">
        <v>3</v>
      </c>
      <c r="B17" s="8">
        <v>2013</v>
      </c>
      <c r="C17" s="243">
        <v>2014</v>
      </c>
      <c r="D17" s="254">
        <v>2015</v>
      </c>
      <c r="E17" s="137">
        <v>2016</v>
      </c>
      <c r="F17" s="182" t="s">
        <v>4</v>
      </c>
      <c r="G17" s="200"/>
    </row>
    <row r="18" spans="1:9" ht="33.75" customHeight="1" thickBot="1" x14ac:dyDescent="0.3">
      <c r="A18" s="64" t="s">
        <v>11</v>
      </c>
      <c r="B18" s="8">
        <v>20823</v>
      </c>
      <c r="C18" s="243">
        <v>22456</v>
      </c>
      <c r="D18" s="254">
        <f>D19+D20+D21+D22+D23</f>
        <v>26616</v>
      </c>
      <c r="E18" s="137">
        <v>26720</v>
      </c>
      <c r="F18" s="110">
        <f>(E18*100)/D18-100</f>
        <v>0.39074241058010273</v>
      </c>
      <c r="G18" s="109"/>
    </row>
    <row r="19" spans="1:9" ht="32.25" customHeight="1" thickBot="1" x14ac:dyDescent="0.3">
      <c r="A19" s="65" t="s">
        <v>12</v>
      </c>
      <c r="B19" s="8">
        <v>1677</v>
      </c>
      <c r="C19" s="243">
        <v>1435</v>
      </c>
      <c r="D19" s="254">
        <v>1416</v>
      </c>
      <c r="E19" s="137">
        <v>1391</v>
      </c>
      <c r="F19" s="110">
        <f t="shared" ref="F19:F23" si="0">(E19*100)/D19-100</f>
        <v>-1.7655367231638479</v>
      </c>
      <c r="G19" s="109"/>
    </row>
    <row r="20" spans="1:9" ht="35.25" customHeight="1" thickBot="1" x14ac:dyDescent="0.3">
      <c r="A20" s="65" t="s">
        <v>13</v>
      </c>
      <c r="B20" s="8">
        <v>10447</v>
      </c>
      <c r="C20" s="243">
        <v>12299</v>
      </c>
      <c r="D20" s="254">
        <v>14880</v>
      </c>
      <c r="E20" s="137">
        <v>14343</v>
      </c>
      <c r="F20" s="110">
        <f t="shared" si="0"/>
        <v>-3.6088709677419359</v>
      </c>
      <c r="G20" s="109"/>
    </row>
    <row r="21" spans="1:9" ht="34.5" customHeight="1" thickBot="1" x14ac:dyDescent="0.3">
      <c r="A21" s="65" t="s">
        <v>14</v>
      </c>
      <c r="B21" s="8">
        <v>7829</v>
      </c>
      <c r="C21" s="243">
        <v>7828</v>
      </c>
      <c r="D21" s="254">
        <v>9315</v>
      </c>
      <c r="E21" s="137">
        <v>10512</v>
      </c>
      <c r="F21" s="110">
        <f t="shared" si="0"/>
        <v>12.850241545893724</v>
      </c>
      <c r="G21" s="109"/>
    </row>
    <row r="22" spans="1:9" ht="40.5" customHeight="1" thickBot="1" x14ac:dyDescent="0.3">
      <c r="A22" s="65" t="s">
        <v>15</v>
      </c>
      <c r="B22" s="8">
        <v>806</v>
      </c>
      <c r="C22" s="243">
        <v>825</v>
      </c>
      <c r="D22" s="254">
        <v>952</v>
      </c>
      <c r="E22" s="137">
        <v>452</v>
      </c>
      <c r="F22" s="110">
        <f t="shared" si="0"/>
        <v>-52.521008403361343</v>
      </c>
      <c r="G22" s="109"/>
    </row>
    <row r="23" spans="1:9" ht="38.25" customHeight="1" thickBot="1" x14ac:dyDescent="0.3">
      <c r="A23" s="65" t="s">
        <v>16</v>
      </c>
      <c r="B23" s="8">
        <v>64</v>
      </c>
      <c r="C23" s="243">
        <v>69</v>
      </c>
      <c r="D23" s="254">
        <v>53</v>
      </c>
      <c r="E23" s="137">
        <v>22</v>
      </c>
      <c r="F23" s="110">
        <f t="shared" si="0"/>
        <v>-58.490566037735846</v>
      </c>
      <c r="G23" s="109"/>
    </row>
    <row r="24" spans="1:9" x14ac:dyDescent="0.25">
      <c r="G24" s="107"/>
    </row>
    <row r="25" spans="1:9" ht="32.25" customHeight="1" x14ac:dyDescent="0.25">
      <c r="D25" s="133"/>
      <c r="G25" s="107"/>
    </row>
    <row r="26" spans="1:9" ht="58.5" customHeight="1" x14ac:dyDescent="0.25">
      <c r="D26" s="133">
        <v>7</v>
      </c>
      <c r="H26" s="107"/>
    </row>
    <row r="27" spans="1:9" ht="20.25" customHeight="1" x14ac:dyDescent="0.25">
      <c r="A27" s="391"/>
      <c r="B27" s="391"/>
      <c r="C27" s="391"/>
      <c r="D27" s="391"/>
      <c r="E27" s="391"/>
      <c r="F27" s="391"/>
      <c r="G27" s="391"/>
      <c r="H27" s="417"/>
      <c r="I27" s="391"/>
    </row>
    <row r="28" spans="1:9" x14ac:dyDescent="0.25">
      <c r="H28" s="107"/>
    </row>
    <row r="29" spans="1:9" x14ac:dyDescent="0.25">
      <c r="H29" s="107"/>
    </row>
    <row r="30" spans="1:9" x14ac:dyDescent="0.25">
      <c r="H30" s="107"/>
    </row>
    <row r="31" spans="1:9" x14ac:dyDescent="0.25">
      <c r="H31" s="107"/>
    </row>
    <row r="32" spans="1:9" x14ac:dyDescent="0.25">
      <c r="H32" s="107"/>
    </row>
    <row r="33" spans="8:8" x14ac:dyDescent="0.25">
      <c r="H33" s="107"/>
    </row>
    <row r="34" spans="8:8" x14ac:dyDescent="0.25">
      <c r="H34" s="107"/>
    </row>
    <row r="35" spans="8:8" x14ac:dyDescent="0.25">
      <c r="H35" s="107"/>
    </row>
    <row r="36" spans="8:8" x14ac:dyDescent="0.25">
      <c r="H36" s="107"/>
    </row>
    <row r="37" spans="8:8" x14ac:dyDescent="0.25">
      <c r="H37" s="107"/>
    </row>
    <row r="38" spans="8:8" x14ac:dyDescent="0.25">
      <c r="H38" s="107"/>
    </row>
    <row r="39" spans="8:8" x14ac:dyDescent="0.25">
      <c r="H39" s="107"/>
    </row>
    <row r="40" spans="8:8" x14ac:dyDescent="0.25">
      <c r="H40" s="107"/>
    </row>
    <row r="41" spans="8:8" x14ac:dyDescent="0.25">
      <c r="H41" s="107"/>
    </row>
    <row r="42" spans="8:8" x14ac:dyDescent="0.25">
      <c r="H42" s="107"/>
    </row>
    <row r="43" spans="8:8" x14ac:dyDescent="0.25">
      <c r="H43" s="107"/>
    </row>
    <row r="46" spans="8:8" x14ac:dyDescent="0.25">
      <c r="H46" s="107"/>
    </row>
    <row r="47" spans="8:8" x14ac:dyDescent="0.25">
      <c r="H47" s="107"/>
    </row>
    <row r="48" spans="8:8" x14ac:dyDescent="0.25">
      <c r="H48" s="107"/>
    </row>
    <row r="49" spans="8:8" x14ac:dyDescent="0.25">
      <c r="H49" s="107"/>
    </row>
    <row r="50" spans="8:8" x14ac:dyDescent="0.25">
      <c r="H50" s="107"/>
    </row>
    <row r="51" spans="8:8" x14ac:dyDescent="0.25">
      <c r="H51" s="107"/>
    </row>
    <row r="52" spans="8:8" x14ac:dyDescent="0.25">
      <c r="H52" s="107"/>
    </row>
    <row r="53" spans="8:8" x14ac:dyDescent="0.25">
      <c r="H53" s="107"/>
    </row>
    <row r="54" spans="8:8" x14ac:dyDescent="0.25">
      <c r="H54" s="107"/>
    </row>
    <row r="55" spans="8:8" x14ac:dyDescent="0.25">
      <c r="H55" s="107"/>
    </row>
    <row r="56" spans="8:8" x14ac:dyDescent="0.25">
      <c r="H56" s="107"/>
    </row>
    <row r="57" spans="8:8" x14ac:dyDescent="0.25">
      <c r="H57" s="107"/>
    </row>
  </sheetData>
  <customSheetViews>
    <customSheetView guid="{DAED5F8A-1D0F-4FEC-9F91-AE1C92AB4224}" scale="60" showPageBreaks="1" printArea="1" view="pageBreakPreview">
      <selection activeCell="H7" sqref="H7"/>
      <pageMargins left="0.70866141732283472" right="0.70866141732283472" top="0.74803149606299213" bottom="0.74803149606299213" header="0.31496062992125984" footer="0.31496062992125984"/>
      <pageSetup paperSize="9" scale="94" orientation="portrait" verticalDpi="0" r:id="rId1"/>
    </customSheetView>
  </customSheetViews>
  <mergeCells count="8">
    <mergeCell ref="A27:I27"/>
    <mergeCell ref="A1:I1"/>
    <mergeCell ref="A16:G16"/>
    <mergeCell ref="A2:H2"/>
    <mergeCell ref="G5:H5"/>
    <mergeCell ref="A11:I11"/>
    <mergeCell ref="G4:I4"/>
    <mergeCell ref="I2:J2"/>
  </mergeCells>
  <pageMargins left="0.70866141732283472" right="0.70866141732283472" top="0.39370078740157483" bottom="0.74803149606299213" header="0.31496062992125984" footer="0.31496062992125984"/>
  <pageSetup paperSize="9" scale="85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95"/>
  <sheetViews>
    <sheetView view="pageBreakPreview" topLeftCell="A25" zoomScaleSheetLayoutView="100" workbookViewId="0">
      <selection activeCell="G91" sqref="G91"/>
    </sheetView>
  </sheetViews>
  <sheetFormatPr defaultRowHeight="15.75" thickBottom="1" x14ac:dyDescent="0.3"/>
  <cols>
    <col min="1" max="1" width="20.28515625" customWidth="1"/>
    <col min="4" max="4" width="8.140625" customWidth="1"/>
    <col min="5" max="5" width="4.42578125" hidden="1" customWidth="1"/>
    <col min="6" max="6" width="9" style="79" customWidth="1"/>
    <col min="7" max="7" width="10" style="80" customWidth="1"/>
    <col min="8" max="8" width="7.85546875" style="81" customWidth="1"/>
  </cols>
  <sheetData>
    <row r="1" spans="1:9" x14ac:dyDescent="0.25">
      <c r="A1" s="134" t="s">
        <v>10</v>
      </c>
      <c r="B1" s="135"/>
      <c r="C1" s="135"/>
      <c r="D1" s="135"/>
      <c r="E1" s="135"/>
      <c r="F1" s="135"/>
      <c r="G1" s="135"/>
      <c r="H1" s="82"/>
      <c r="I1" s="62"/>
    </row>
    <row r="2" spans="1:9" ht="18.95" customHeight="1" thickBot="1" x14ac:dyDescent="0.3">
      <c r="A2" s="132" t="s">
        <v>3</v>
      </c>
      <c r="B2" s="8">
        <v>2013</v>
      </c>
      <c r="C2" s="243">
        <v>2014</v>
      </c>
      <c r="D2" s="316">
        <v>2015</v>
      </c>
      <c r="E2" s="92" t="s">
        <v>4</v>
      </c>
      <c r="F2" s="157">
        <v>2016</v>
      </c>
      <c r="G2" s="93" t="s">
        <v>32</v>
      </c>
      <c r="H2"/>
    </row>
    <row r="3" spans="1:9" ht="18.95" customHeight="1" thickBot="1" x14ac:dyDescent="0.3">
      <c r="A3" s="3" t="s">
        <v>17</v>
      </c>
      <c r="B3" s="8">
        <v>5011</v>
      </c>
      <c r="C3" s="243">
        <v>5699</v>
      </c>
      <c r="D3" s="313">
        <f>D4+D5+D6+D7+D8</f>
        <v>5933</v>
      </c>
      <c r="E3" s="60">
        <v>13.7</v>
      </c>
      <c r="F3" s="158">
        <f>SUM(F4,F5,F6,F7,F8)</f>
        <v>6031</v>
      </c>
      <c r="G3" s="127">
        <f>(F3*100)/D3-100</f>
        <v>1.6517781897859436</v>
      </c>
      <c r="H3"/>
    </row>
    <row r="4" spans="1:9" ht="18.95" customHeight="1" thickBot="1" x14ac:dyDescent="0.3">
      <c r="A4" s="13" t="s">
        <v>18</v>
      </c>
      <c r="B4" s="12">
        <v>804</v>
      </c>
      <c r="C4" s="244">
        <v>793</v>
      </c>
      <c r="D4" s="314">
        <v>747</v>
      </c>
      <c r="E4" s="66">
        <v>-1.3</v>
      </c>
      <c r="F4" s="159">
        <v>676</v>
      </c>
      <c r="G4" s="127">
        <f t="shared" ref="G4:G19" si="0">(F4*100)/D4-100</f>
        <v>-9.5046854082998635</v>
      </c>
      <c r="H4"/>
    </row>
    <row r="5" spans="1:9" ht="18.95" customHeight="1" thickBot="1" x14ac:dyDescent="0.3">
      <c r="A5" s="13" t="s">
        <v>19</v>
      </c>
      <c r="B5" s="12">
        <v>1903</v>
      </c>
      <c r="C5" s="244">
        <v>2417</v>
      </c>
      <c r="D5" s="314">
        <v>2470</v>
      </c>
      <c r="E5" s="66">
        <v>27</v>
      </c>
      <c r="F5" s="159">
        <v>2326</v>
      </c>
      <c r="G5" s="127">
        <f t="shared" si="0"/>
        <v>-5.8299595141700422</v>
      </c>
      <c r="H5"/>
    </row>
    <row r="6" spans="1:9" ht="18.95" customHeight="1" thickBot="1" x14ac:dyDescent="0.3">
      <c r="A6" s="13" t="s">
        <v>20</v>
      </c>
      <c r="B6" s="12">
        <v>2097</v>
      </c>
      <c r="C6" s="244">
        <v>2285</v>
      </c>
      <c r="D6" s="314">
        <v>2530</v>
      </c>
      <c r="E6" s="66">
        <v>8.9</v>
      </c>
      <c r="F6" s="159">
        <v>2972</v>
      </c>
      <c r="G6" s="127">
        <f t="shared" si="0"/>
        <v>17.470355731225297</v>
      </c>
      <c r="H6"/>
    </row>
    <row r="7" spans="1:9" ht="18.95" customHeight="1" thickBot="1" x14ac:dyDescent="0.3">
      <c r="A7" s="13" t="s">
        <v>21</v>
      </c>
      <c r="B7" s="12">
        <v>174</v>
      </c>
      <c r="C7" s="244">
        <v>165</v>
      </c>
      <c r="D7" s="314">
        <v>151</v>
      </c>
      <c r="E7" s="66">
        <v>-5.0999999999999996</v>
      </c>
      <c r="F7" s="159">
        <v>45</v>
      </c>
      <c r="G7" s="127">
        <f t="shared" si="0"/>
        <v>-70.198675496688736</v>
      </c>
      <c r="H7"/>
    </row>
    <row r="8" spans="1:9" ht="18.95" customHeight="1" thickBot="1" x14ac:dyDescent="0.3">
      <c r="A8" s="13" t="s">
        <v>22</v>
      </c>
      <c r="B8" s="12">
        <v>33</v>
      </c>
      <c r="C8" s="244">
        <v>39</v>
      </c>
      <c r="D8" s="314">
        <v>35</v>
      </c>
      <c r="E8" s="66">
        <v>18.2</v>
      </c>
      <c r="F8" s="159">
        <v>12</v>
      </c>
      <c r="G8" s="127">
        <f t="shared" si="0"/>
        <v>-65.714285714285722</v>
      </c>
      <c r="H8"/>
    </row>
    <row r="9" spans="1:9" ht="18.95" customHeight="1" thickBot="1" x14ac:dyDescent="0.3">
      <c r="A9" s="3" t="s">
        <v>23</v>
      </c>
      <c r="B9" s="8">
        <v>4610</v>
      </c>
      <c r="C9" s="243">
        <v>4913</v>
      </c>
      <c r="D9" s="313">
        <f>D10+D11+D12+D13+D14</f>
        <v>4912</v>
      </c>
      <c r="E9" s="60">
        <v>6.5</v>
      </c>
      <c r="F9" s="158">
        <f>SUM(F10,F11,F12,F13,F14)</f>
        <v>5034</v>
      </c>
      <c r="G9" s="127">
        <f t="shared" si="0"/>
        <v>2.483713355048863</v>
      </c>
      <c r="H9"/>
    </row>
    <row r="10" spans="1:9" ht="18.95" customHeight="1" thickBot="1" x14ac:dyDescent="0.3">
      <c r="A10" s="13" t="s">
        <v>24</v>
      </c>
      <c r="B10" s="12">
        <v>690</v>
      </c>
      <c r="C10" s="244">
        <v>657</v>
      </c>
      <c r="D10" s="314">
        <v>642</v>
      </c>
      <c r="E10" s="66">
        <v>-4.7</v>
      </c>
      <c r="F10" s="159">
        <v>587</v>
      </c>
      <c r="G10" s="127">
        <f t="shared" si="0"/>
        <v>-8.5669781931464115</v>
      </c>
      <c r="H10"/>
    </row>
    <row r="11" spans="1:9" ht="18.95" customHeight="1" thickBot="1" x14ac:dyDescent="0.3">
      <c r="A11" s="13" t="s">
        <v>19</v>
      </c>
      <c r="B11" s="12">
        <v>1783</v>
      </c>
      <c r="C11" s="244">
        <v>2081</v>
      </c>
      <c r="D11" s="314">
        <v>2084</v>
      </c>
      <c r="E11" s="66">
        <v>16.7</v>
      </c>
      <c r="F11" s="159">
        <v>2001</v>
      </c>
      <c r="G11" s="127">
        <f t="shared" si="0"/>
        <v>-3.9827255278310929</v>
      </c>
      <c r="H11"/>
    </row>
    <row r="12" spans="1:9" ht="18.95" customHeight="1" thickBot="1" x14ac:dyDescent="0.3">
      <c r="A12" s="13" t="s">
        <v>20</v>
      </c>
      <c r="B12" s="12">
        <v>1946</v>
      </c>
      <c r="C12" s="244">
        <v>1985</v>
      </c>
      <c r="D12" s="314">
        <v>2008</v>
      </c>
      <c r="E12" s="66">
        <v>2</v>
      </c>
      <c r="F12" s="159">
        <v>2391</v>
      </c>
      <c r="G12" s="127">
        <f t="shared" si="0"/>
        <v>19.073705179282868</v>
      </c>
      <c r="H12"/>
    </row>
    <row r="13" spans="1:9" ht="18.95" customHeight="1" thickBot="1" x14ac:dyDescent="0.3">
      <c r="A13" s="13" t="s">
        <v>21</v>
      </c>
      <c r="B13" s="12">
        <v>158</v>
      </c>
      <c r="C13" s="244">
        <v>151</v>
      </c>
      <c r="D13" s="314">
        <v>143</v>
      </c>
      <c r="E13" s="66">
        <v>-4.4000000000000004</v>
      </c>
      <c r="F13" s="159">
        <v>43</v>
      </c>
      <c r="G13" s="127">
        <f t="shared" si="0"/>
        <v>-69.930069930069934</v>
      </c>
      <c r="H13"/>
    </row>
    <row r="14" spans="1:9" ht="18.95" customHeight="1" thickBot="1" x14ac:dyDescent="0.3">
      <c r="A14" s="13" t="s">
        <v>22</v>
      </c>
      <c r="B14" s="12">
        <v>33</v>
      </c>
      <c r="C14" s="244">
        <v>39</v>
      </c>
      <c r="D14" s="314">
        <v>35</v>
      </c>
      <c r="E14" s="66">
        <v>18.2</v>
      </c>
      <c r="F14" s="159">
        <v>12</v>
      </c>
      <c r="G14" s="127">
        <f t="shared" si="0"/>
        <v>-65.714285714285722</v>
      </c>
      <c r="H14"/>
    </row>
    <row r="15" spans="1:9" ht="18.95" customHeight="1" thickBot="1" x14ac:dyDescent="0.3">
      <c r="A15" s="3" t="s">
        <v>25</v>
      </c>
      <c r="B15" s="8">
        <v>398</v>
      </c>
      <c r="C15" s="243">
        <v>644</v>
      </c>
      <c r="D15" s="313">
        <f>D16+D17+D18+D19+D20</f>
        <v>836</v>
      </c>
      <c r="E15" s="60">
        <v>61.8</v>
      </c>
      <c r="F15" s="158">
        <f>SUM(F16,F17,F18,F19,F20)</f>
        <v>711</v>
      </c>
      <c r="G15" s="127">
        <f t="shared" si="0"/>
        <v>-14.952153110047846</v>
      </c>
      <c r="H15"/>
    </row>
    <row r="16" spans="1:9" ht="18.95" customHeight="1" thickBot="1" x14ac:dyDescent="0.3">
      <c r="A16" s="13" t="s">
        <v>18</v>
      </c>
      <c r="B16" s="12">
        <v>123</v>
      </c>
      <c r="C16" s="244">
        <v>109</v>
      </c>
      <c r="D16" s="314">
        <v>91</v>
      </c>
      <c r="E16" s="66">
        <v>-11.3</v>
      </c>
      <c r="F16" s="159">
        <v>66</v>
      </c>
      <c r="G16" s="127">
        <f t="shared" si="0"/>
        <v>-27.472527472527474</v>
      </c>
      <c r="H16"/>
    </row>
    <row r="17" spans="1:10" ht="18.95" customHeight="1" thickBot="1" x14ac:dyDescent="0.3">
      <c r="A17" s="13" t="s">
        <v>19</v>
      </c>
      <c r="B17" s="12">
        <v>109</v>
      </c>
      <c r="C17" s="244">
        <v>227</v>
      </c>
      <c r="D17" s="314">
        <v>215</v>
      </c>
      <c r="E17" s="66">
        <v>108.2</v>
      </c>
      <c r="F17" s="159">
        <v>64</v>
      </c>
      <c r="G17" s="127">
        <f t="shared" si="0"/>
        <v>-70.232558139534888</v>
      </c>
      <c r="H17"/>
    </row>
    <row r="18" spans="1:10" ht="18.95" customHeight="1" thickBot="1" x14ac:dyDescent="0.3">
      <c r="A18" s="13" t="s">
        <v>20</v>
      </c>
      <c r="B18" s="12">
        <v>150</v>
      </c>
      <c r="C18" s="244">
        <v>296</v>
      </c>
      <c r="D18" s="314">
        <v>522</v>
      </c>
      <c r="E18" s="66">
        <v>97.3</v>
      </c>
      <c r="F18" s="159">
        <v>579</v>
      </c>
      <c r="G18" s="127">
        <f t="shared" si="0"/>
        <v>10.919540229885058</v>
      </c>
      <c r="H18"/>
    </row>
    <row r="19" spans="1:10" ht="18.95" customHeight="1" thickBot="1" x14ac:dyDescent="0.3">
      <c r="A19" s="13" t="s">
        <v>21</v>
      </c>
      <c r="B19" s="12">
        <v>16</v>
      </c>
      <c r="C19" s="244">
        <v>12</v>
      </c>
      <c r="D19" s="314">
        <v>8</v>
      </c>
      <c r="E19" s="66">
        <v>-25</v>
      </c>
      <c r="F19" s="159">
        <v>2</v>
      </c>
      <c r="G19" s="127">
        <f t="shared" si="0"/>
        <v>-75</v>
      </c>
      <c r="H19"/>
    </row>
    <row r="20" spans="1:10" ht="18.95" customHeight="1" thickBot="1" x14ac:dyDescent="0.3">
      <c r="A20" s="90" t="s">
        <v>22</v>
      </c>
      <c r="B20" s="91">
        <v>0</v>
      </c>
      <c r="C20" s="317">
        <v>0</v>
      </c>
      <c r="D20" s="315">
        <v>0</v>
      </c>
      <c r="E20" s="129">
        <v>-100</v>
      </c>
      <c r="F20" s="160">
        <v>0</v>
      </c>
      <c r="G20" s="127">
        <v>0</v>
      </c>
      <c r="H20" s="95"/>
      <c r="I20" s="62"/>
    </row>
    <row r="21" spans="1:10" ht="81.75" customHeight="1" thickBot="1" x14ac:dyDescent="0.3">
      <c r="A21" s="436">
        <v>8</v>
      </c>
      <c r="B21" s="437"/>
      <c r="C21" s="437"/>
      <c r="D21" s="437"/>
      <c r="E21" s="437"/>
      <c r="F21" s="437"/>
      <c r="G21" s="438"/>
      <c r="H21" s="439"/>
      <c r="I21" s="439"/>
      <c r="J21" s="439"/>
    </row>
    <row r="22" spans="1:10" ht="21" customHeight="1" thickBot="1" x14ac:dyDescent="0.3">
      <c r="A22" s="78" t="s">
        <v>3</v>
      </c>
      <c r="B22" s="2">
        <v>2013</v>
      </c>
      <c r="C22" s="295">
        <v>2014</v>
      </c>
      <c r="D22" s="313">
        <v>2015</v>
      </c>
      <c r="E22" s="60"/>
      <c r="F22" s="158">
        <v>2016</v>
      </c>
      <c r="G22" s="54" t="s">
        <v>32</v>
      </c>
      <c r="H22"/>
    </row>
    <row r="23" spans="1:10" ht="47.25" customHeight="1" thickBot="1" x14ac:dyDescent="0.3">
      <c r="A23" s="7" t="s">
        <v>26</v>
      </c>
      <c r="B23" s="61">
        <v>14</v>
      </c>
      <c r="C23" s="318">
        <v>17</v>
      </c>
      <c r="D23" s="310">
        <v>7</v>
      </c>
      <c r="E23" s="60">
        <v>21.4</v>
      </c>
      <c r="F23" s="161">
        <v>20</v>
      </c>
      <c r="G23" s="112">
        <f>(F23*100)/D23-100</f>
        <v>185.71428571428572</v>
      </c>
      <c r="H23"/>
    </row>
    <row r="24" spans="1:10" ht="18.95" customHeight="1" thickBot="1" x14ac:dyDescent="0.3">
      <c r="A24" s="77" t="s">
        <v>18</v>
      </c>
      <c r="B24" s="67">
        <v>12</v>
      </c>
      <c r="C24" s="245">
        <v>8</v>
      </c>
      <c r="D24" s="320">
        <v>2</v>
      </c>
      <c r="E24" s="66">
        <v>-33.299999999999997</v>
      </c>
      <c r="F24" s="162">
        <v>0</v>
      </c>
      <c r="G24" s="112">
        <f t="shared" ref="G24:G39" si="1">(F24*100)/D24-100</f>
        <v>-100</v>
      </c>
      <c r="H24"/>
    </row>
    <row r="25" spans="1:10" ht="18.95" customHeight="1" thickBot="1" x14ac:dyDescent="0.3">
      <c r="A25" s="77" t="s">
        <v>19</v>
      </c>
      <c r="B25" s="67">
        <v>2</v>
      </c>
      <c r="C25" s="245">
        <v>4</v>
      </c>
      <c r="D25" s="320">
        <v>5</v>
      </c>
      <c r="E25" s="66">
        <v>100</v>
      </c>
      <c r="F25" s="162">
        <v>10</v>
      </c>
      <c r="G25" s="112">
        <f t="shared" si="1"/>
        <v>100</v>
      </c>
      <c r="H25"/>
    </row>
    <row r="26" spans="1:10" ht="18.95" customHeight="1" thickBot="1" x14ac:dyDescent="0.3">
      <c r="A26" s="77" t="s">
        <v>20</v>
      </c>
      <c r="B26" s="67">
        <v>0</v>
      </c>
      <c r="C26" s="245">
        <v>3</v>
      </c>
      <c r="D26" s="320">
        <v>0</v>
      </c>
      <c r="E26" s="66">
        <v>0</v>
      </c>
      <c r="F26" s="162">
        <v>10</v>
      </c>
      <c r="G26" s="112">
        <v>0</v>
      </c>
      <c r="H26"/>
    </row>
    <row r="27" spans="1:10" ht="18.95" customHeight="1" thickBot="1" x14ac:dyDescent="0.3">
      <c r="A27" s="77" t="s">
        <v>21</v>
      </c>
      <c r="B27" s="67">
        <v>0</v>
      </c>
      <c r="C27" s="245">
        <v>0</v>
      </c>
      <c r="D27" s="320">
        <v>0</v>
      </c>
      <c r="E27" s="66">
        <v>0</v>
      </c>
      <c r="F27" s="162">
        <v>0</v>
      </c>
      <c r="G27" s="112">
        <v>0</v>
      </c>
      <c r="H27"/>
    </row>
    <row r="28" spans="1:10" ht="18.95" customHeight="1" thickBot="1" x14ac:dyDescent="0.3">
      <c r="A28" s="77" t="s">
        <v>22</v>
      </c>
      <c r="B28" s="67">
        <v>0</v>
      </c>
      <c r="C28" s="245">
        <v>0</v>
      </c>
      <c r="D28" s="320">
        <v>0</v>
      </c>
      <c r="E28" s="66">
        <v>0</v>
      </c>
      <c r="F28" s="162">
        <v>0</v>
      </c>
      <c r="G28" s="112">
        <v>0</v>
      </c>
      <c r="H28"/>
    </row>
    <row r="29" spans="1:10" ht="18.95" customHeight="1" thickBot="1" x14ac:dyDescent="0.3">
      <c r="A29" s="7" t="s">
        <v>27</v>
      </c>
      <c r="B29" s="61">
        <v>28</v>
      </c>
      <c r="C29" s="318">
        <v>14</v>
      </c>
      <c r="D29" s="310">
        <v>9</v>
      </c>
      <c r="E29" s="60">
        <v>-50</v>
      </c>
      <c r="F29" s="161">
        <v>10</v>
      </c>
      <c r="G29" s="112">
        <f t="shared" si="1"/>
        <v>11.111111111111114</v>
      </c>
      <c r="H29"/>
    </row>
    <row r="30" spans="1:10" ht="18.95" customHeight="1" thickBot="1" x14ac:dyDescent="0.3">
      <c r="A30" s="77" t="s">
        <v>18</v>
      </c>
      <c r="B30" s="67">
        <v>13</v>
      </c>
      <c r="C30" s="245">
        <v>5</v>
      </c>
      <c r="D30" s="320">
        <v>5</v>
      </c>
      <c r="E30" s="66">
        <v>-61.5</v>
      </c>
      <c r="F30" s="162">
        <v>5</v>
      </c>
      <c r="G30" s="112">
        <f t="shared" si="1"/>
        <v>0</v>
      </c>
      <c r="H30"/>
    </row>
    <row r="31" spans="1:10" ht="18.95" customHeight="1" thickBot="1" x14ac:dyDescent="0.3">
      <c r="A31" s="77" t="s">
        <v>19</v>
      </c>
      <c r="B31" s="67">
        <v>13</v>
      </c>
      <c r="C31" s="245">
        <v>8</v>
      </c>
      <c r="D31" s="320">
        <v>1</v>
      </c>
      <c r="E31" s="66">
        <v>-38.5</v>
      </c>
      <c r="F31" s="162">
        <v>3</v>
      </c>
      <c r="G31" s="112">
        <f t="shared" si="1"/>
        <v>200</v>
      </c>
      <c r="H31"/>
    </row>
    <row r="32" spans="1:10" ht="18.95" customHeight="1" thickBot="1" x14ac:dyDescent="0.3">
      <c r="A32" s="77" t="s">
        <v>20</v>
      </c>
      <c r="B32" s="67">
        <v>2</v>
      </c>
      <c r="C32" s="245">
        <v>1</v>
      </c>
      <c r="D32" s="320">
        <v>3</v>
      </c>
      <c r="E32" s="66">
        <v>-50</v>
      </c>
      <c r="F32" s="162">
        <v>2</v>
      </c>
      <c r="G32" s="112">
        <f t="shared" si="1"/>
        <v>-33.333333333333329</v>
      </c>
      <c r="H32"/>
    </row>
    <row r="33" spans="1:10" ht="18.95" customHeight="1" thickBot="1" x14ac:dyDescent="0.3">
      <c r="A33" s="77" t="s">
        <v>21</v>
      </c>
      <c r="B33" s="67">
        <v>0</v>
      </c>
      <c r="C33" s="245">
        <v>0</v>
      </c>
      <c r="D33" s="320">
        <v>0</v>
      </c>
      <c r="E33" s="66">
        <v>0</v>
      </c>
      <c r="F33" s="162">
        <v>0</v>
      </c>
      <c r="G33" s="112">
        <v>0</v>
      </c>
      <c r="H33"/>
    </row>
    <row r="34" spans="1:10" ht="18.95" customHeight="1" thickBot="1" x14ac:dyDescent="0.3">
      <c r="A34" s="77" t="s">
        <v>22</v>
      </c>
      <c r="B34" s="67">
        <v>0</v>
      </c>
      <c r="C34" s="319">
        <v>0</v>
      </c>
      <c r="D34" s="320">
        <v>0</v>
      </c>
      <c r="E34" s="128"/>
      <c r="F34" s="162">
        <v>0</v>
      </c>
      <c r="G34" s="112">
        <v>0</v>
      </c>
      <c r="H34"/>
    </row>
    <row r="35" spans="1:10" ht="18.95" customHeight="1" thickBot="1" x14ac:dyDescent="0.3">
      <c r="A35" s="7" t="s">
        <v>28</v>
      </c>
      <c r="B35" s="61">
        <v>9297</v>
      </c>
      <c r="C35" s="308">
        <v>9664</v>
      </c>
      <c r="D35" s="310">
        <f>D36+D37+D38+D39+D40</f>
        <v>12153</v>
      </c>
      <c r="E35" s="11"/>
      <c r="F35" s="161">
        <f>SUM(F36,F37,F38,F39,F40)</f>
        <v>11909</v>
      </c>
      <c r="G35" s="112">
        <f t="shared" si="1"/>
        <v>-2.0077347157080538</v>
      </c>
      <c r="H35"/>
    </row>
    <row r="36" spans="1:10" ht="18.95" customHeight="1" thickBot="1" x14ac:dyDescent="0.3">
      <c r="A36" s="77" t="s">
        <v>18</v>
      </c>
      <c r="B36" s="67">
        <v>181</v>
      </c>
      <c r="C36" s="319">
        <v>129</v>
      </c>
      <c r="D36" s="320">
        <v>120</v>
      </c>
      <c r="E36" s="128"/>
      <c r="F36" s="162">
        <v>124</v>
      </c>
      <c r="G36" s="112">
        <f t="shared" si="1"/>
        <v>3.3333333333333286</v>
      </c>
      <c r="H36"/>
    </row>
    <row r="37" spans="1:10" ht="18.95" customHeight="1" thickBot="1" x14ac:dyDescent="0.3">
      <c r="A37" s="77" t="s">
        <v>19</v>
      </c>
      <c r="B37" s="67">
        <v>4808</v>
      </c>
      <c r="C37" s="319">
        <v>5725</v>
      </c>
      <c r="D37" s="320">
        <v>7417</v>
      </c>
      <c r="E37" s="128"/>
      <c r="F37" s="162">
        <v>7209</v>
      </c>
      <c r="G37" s="112">
        <f t="shared" si="1"/>
        <v>-2.8043683429958151</v>
      </c>
      <c r="H37"/>
    </row>
    <row r="38" spans="1:10" ht="18.95" customHeight="1" thickBot="1" x14ac:dyDescent="0.3">
      <c r="A38" s="77" t="s">
        <v>20</v>
      </c>
      <c r="B38" s="67">
        <v>3986</v>
      </c>
      <c r="C38" s="319">
        <v>3419</v>
      </c>
      <c r="D38" s="320">
        <v>4310</v>
      </c>
      <c r="E38" s="128"/>
      <c r="F38" s="162">
        <v>4444</v>
      </c>
      <c r="G38" s="112">
        <f t="shared" si="1"/>
        <v>3.1090487238979136</v>
      </c>
      <c r="H38"/>
    </row>
    <row r="39" spans="1:10" ht="18.95" customHeight="1" thickBot="1" x14ac:dyDescent="0.3">
      <c r="A39" s="77" t="s">
        <v>21</v>
      </c>
      <c r="B39" s="67">
        <v>322</v>
      </c>
      <c r="C39" s="319">
        <v>256</v>
      </c>
      <c r="D39" s="320">
        <v>306</v>
      </c>
      <c r="E39" s="128"/>
      <c r="F39" s="162">
        <v>130</v>
      </c>
      <c r="G39" s="112">
        <f t="shared" si="1"/>
        <v>-57.516339869281047</v>
      </c>
      <c r="H39"/>
    </row>
    <row r="40" spans="1:10" ht="18.95" customHeight="1" thickBot="1" x14ac:dyDescent="0.3">
      <c r="A40" s="77" t="s">
        <v>22</v>
      </c>
      <c r="B40" s="67">
        <v>0</v>
      </c>
      <c r="C40" s="319">
        <v>4</v>
      </c>
      <c r="D40" s="320">
        <v>0</v>
      </c>
      <c r="E40" s="128"/>
      <c r="F40" s="162">
        <v>2</v>
      </c>
      <c r="G40" s="112">
        <v>0</v>
      </c>
      <c r="H40"/>
    </row>
    <row r="41" spans="1:10" ht="52.5" customHeight="1" thickBot="1" x14ac:dyDescent="0.3">
      <c r="A41" s="434">
        <v>9</v>
      </c>
      <c r="B41" s="435"/>
      <c r="C41" s="435"/>
      <c r="D41" s="435"/>
      <c r="E41" s="435"/>
      <c r="F41" s="435"/>
      <c r="G41" s="435"/>
      <c r="H41" s="435"/>
      <c r="I41" s="435"/>
      <c r="J41" s="435"/>
    </row>
    <row r="42" spans="1:10" ht="18.95" customHeight="1" thickBot="1" x14ac:dyDescent="0.3">
      <c r="A42" s="7" t="s">
        <v>3</v>
      </c>
      <c r="B42" s="2">
        <v>2013</v>
      </c>
      <c r="C42" s="295">
        <v>2014</v>
      </c>
      <c r="D42" s="310">
        <v>2015</v>
      </c>
      <c r="E42" s="60"/>
      <c r="F42" s="161">
        <v>2016</v>
      </c>
      <c r="G42" s="54" t="s">
        <v>32</v>
      </c>
      <c r="H42"/>
    </row>
    <row r="43" spans="1:10" ht="21" customHeight="1" thickBot="1" x14ac:dyDescent="0.3">
      <c r="A43" s="7" t="s">
        <v>29</v>
      </c>
      <c r="B43" s="61">
        <v>2178</v>
      </c>
      <c r="C43" s="308">
        <v>2459</v>
      </c>
      <c r="D43" s="310">
        <f>D44+D45+D46+D47+D48</f>
        <v>2271</v>
      </c>
      <c r="E43" s="11"/>
      <c r="F43" s="161">
        <f>SUM(F44,F45,F46,F47,F48)</f>
        <v>2465</v>
      </c>
      <c r="G43" s="112">
        <f>(F43*100)/D43-100</f>
        <v>8.5424922941435426</v>
      </c>
      <c r="H43"/>
    </row>
    <row r="44" spans="1:10" ht="21" customHeight="1" thickBot="1" x14ac:dyDescent="0.3">
      <c r="A44" s="77" t="s">
        <v>18</v>
      </c>
      <c r="B44" s="67">
        <v>476</v>
      </c>
      <c r="C44" s="319">
        <v>324</v>
      </c>
      <c r="D44" s="320">
        <v>248</v>
      </c>
      <c r="E44" s="128"/>
      <c r="F44" s="162">
        <v>271</v>
      </c>
      <c r="G44" s="112">
        <f t="shared" ref="G44:G53" si="2">(F44*100)/D44-100</f>
        <v>9.2741935483871032</v>
      </c>
      <c r="H44"/>
    </row>
    <row r="45" spans="1:10" ht="21" customHeight="1" thickBot="1" x14ac:dyDescent="0.3">
      <c r="A45" s="77" t="s">
        <v>19</v>
      </c>
      <c r="B45" s="67">
        <v>786</v>
      </c>
      <c r="C45" s="319">
        <v>1024</v>
      </c>
      <c r="D45" s="320">
        <v>845</v>
      </c>
      <c r="E45" s="128"/>
      <c r="F45" s="162">
        <v>903</v>
      </c>
      <c r="G45" s="112">
        <f t="shared" si="2"/>
        <v>6.8639053254437812</v>
      </c>
      <c r="H45"/>
    </row>
    <row r="46" spans="1:10" ht="21" customHeight="1" thickBot="1" x14ac:dyDescent="0.3">
      <c r="A46" s="77" t="s">
        <v>20</v>
      </c>
      <c r="B46" s="67">
        <v>819</v>
      </c>
      <c r="C46" s="319">
        <v>990</v>
      </c>
      <c r="D46" s="320">
        <v>1050</v>
      </c>
      <c r="E46" s="128"/>
      <c r="F46" s="162">
        <v>1247</v>
      </c>
      <c r="G46" s="112">
        <f t="shared" si="2"/>
        <v>18.761904761904759</v>
      </c>
      <c r="H46"/>
    </row>
    <row r="47" spans="1:10" ht="21" customHeight="1" thickBot="1" x14ac:dyDescent="0.3">
      <c r="A47" s="77" t="s">
        <v>21</v>
      </c>
      <c r="B47" s="67">
        <v>92</v>
      </c>
      <c r="C47" s="319">
        <v>106</v>
      </c>
      <c r="D47" s="320">
        <v>107</v>
      </c>
      <c r="E47" s="128"/>
      <c r="F47" s="162">
        <v>40</v>
      </c>
      <c r="G47" s="112">
        <f t="shared" si="2"/>
        <v>-62.616822429906541</v>
      </c>
      <c r="H47"/>
    </row>
    <row r="48" spans="1:10" ht="21" customHeight="1" thickBot="1" x14ac:dyDescent="0.3">
      <c r="A48" s="77" t="s">
        <v>22</v>
      </c>
      <c r="B48" s="67">
        <v>5</v>
      </c>
      <c r="C48" s="319">
        <v>15</v>
      </c>
      <c r="D48" s="320">
        <v>21</v>
      </c>
      <c r="E48" s="128"/>
      <c r="F48" s="162">
        <v>4</v>
      </c>
      <c r="G48" s="112">
        <f t="shared" si="2"/>
        <v>-80.952380952380949</v>
      </c>
      <c r="H48"/>
    </row>
    <row r="49" spans="1:8" ht="35.25" customHeight="1" thickBot="1" x14ac:dyDescent="0.3">
      <c r="A49" s="7" t="s">
        <v>30</v>
      </c>
      <c r="B49" s="61">
        <v>197</v>
      </c>
      <c r="C49" s="308">
        <v>221</v>
      </c>
      <c r="D49" s="310">
        <f>D50+D51+D52+D53+D54</f>
        <v>233</v>
      </c>
      <c r="E49" s="11"/>
      <c r="F49" s="161">
        <f>SUM(F50,F51,F52,F53,F54)</f>
        <v>281</v>
      </c>
      <c r="G49" s="112">
        <f t="shared" si="2"/>
        <v>20.600858369098717</v>
      </c>
      <c r="H49"/>
    </row>
    <row r="50" spans="1:8" ht="21" customHeight="1" thickBot="1" x14ac:dyDescent="0.3">
      <c r="A50" s="1" t="s">
        <v>18</v>
      </c>
      <c r="B50" s="67">
        <v>49</v>
      </c>
      <c r="C50" s="319">
        <v>26</v>
      </c>
      <c r="D50" s="320">
        <v>17</v>
      </c>
      <c r="E50" s="128"/>
      <c r="F50" s="162">
        <v>26</v>
      </c>
      <c r="G50" s="112">
        <f t="shared" si="2"/>
        <v>52.941176470588232</v>
      </c>
      <c r="H50"/>
    </row>
    <row r="51" spans="1:8" ht="21" customHeight="1" thickBot="1" x14ac:dyDescent="0.3">
      <c r="A51" s="77" t="s">
        <v>19</v>
      </c>
      <c r="B51" s="67">
        <v>82</v>
      </c>
      <c r="C51" s="319">
        <v>111</v>
      </c>
      <c r="D51" s="320">
        <v>119</v>
      </c>
      <c r="E51" s="128"/>
      <c r="F51" s="162">
        <v>138</v>
      </c>
      <c r="G51" s="112">
        <f t="shared" si="2"/>
        <v>15.966386554621849</v>
      </c>
      <c r="H51"/>
    </row>
    <row r="52" spans="1:8" ht="21" customHeight="1" thickBot="1" x14ac:dyDescent="0.3">
      <c r="A52" s="77" t="s">
        <v>20</v>
      </c>
      <c r="B52" s="67">
        <v>61</v>
      </c>
      <c r="C52" s="319">
        <v>76</v>
      </c>
      <c r="D52" s="320">
        <v>84</v>
      </c>
      <c r="E52" s="128"/>
      <c r="F52" s="162">
        <v>112</v>
      </c>
      <c r="G52" s="112">
        <f t="shared" si="2"/>
        <v>33.333333333333343</v>
      </c>
      <c r="H52"/>
    </row>
    <row r="53" spans="1:8" ht="21" customHeight="1" thickBot="1" x14ac:dyDescent="0.3">
      <c r="A53" s="77" t="s">
        <v>21</v>
      </c>
      <c r="B53" s="67">
        <v>5</v>
      </c>
      <c r="C53" s="319">
        <v>8</v>
      </c>
      <c r="D53" s="320">
        <v>13</v>
      </c>
      <c r="E53" s="128"/>
      <c r="F53" s="162">
        <v>5</v>
      </c>
      <c r="G53" s="112">
        <f t="shared" si="2"/>
        <v>-61.53846153846154</v>
      </c>
      <c r="H53"/>
    </row>
    <row r="54" spans="1:8" ht="21" customHeight="1" thickBot="1" x14ac:dyDescent="0.3">
      <c r="A54" s="77" t="s">
        <v>22</v>
      </c>
      <c r="B54" s="67">
        <v>0</v>
      </c>
      <c r="C54" s="319">
        <v>0</v>
      </c>
      <c r="D54" s="320">
        <v>0</v>
      </c>
      <c r="E54" s="128"/>
      <c r="F54" s="162">
        <v>0</v>
      </c>
      <c r="G54" s="112">
        <v>0</v>
      </c>
      <c r="H54"/>
    </row>
    <row r="55" spans="1:8" ht="15" x14ac:dyDescent="0.25">
      <c r="A55" s="14"/>
      <c r="B55" s="14"/>
      <c r="C55" s="14"/>
      <c r="D55" s="14"/>
      <c r="E55" s="14"/>
      <c r="F55" s="76"/>
      <c r="G55" s="76"/>
      <c r="H55" s="63"/>
    </row>
    <row r="56" spans="1:8" ht="15" x14ac:dyDescent="0.25">
      <c r="A56" s="15"/>
      <c r="F56" s="82"/>
      <c r="G56" s="62"/>
      <c r="H56" s="63"/>
    </row>
    <row r="57" spans="1:8" ht="15" x14ac:dyDescent="0.25">
      <c r="F57" s="82"/>
      <c r="G57" s="62"/>
      <c r="H57" s="63"/>
    </row>
    <row r="58" spans="1:8" ht="15" x14ac:dyDescent="0.25">
      <c r="F58" s="82"/>
      <c r="G58" s="62"/>
      <c r="H58" s="63"/>
    </row>
    <row r="59" spans="1:8" ht="15" x14ac:dyDescent="0.25">
      <c r="F59" s="82"/>
      <c r="G59" s="62"/>
      <c r="H59" s="63"/>
    </row>
    <row r="60" spans="1:8" ht="15" x14ac:dyDescent="0.25">
      <c r="F60" s="82"/>
      <c r="G60" s="62"/>
      <c r="H60" s="63"/>
    </row>
    <row r="61" spans="1:8" ht="15" x14ac:dyDescent="0.25">
      <c r="F61" s="82"/>
      <c r="G61" s="62"/>
      <c r="H61" s="76"/>
    </row>
    <row r="62" spans="1:8" ht="15" x14ac:dyDescent="0.25">
      <c r="F62" s="82"/>
      <c r="G62" s="62"/>
      <c r="H62" s="62"/>
    </row>
    <row r="63" spans="1:8" ht="15" x14ac:dyDescent="0.25">
      <c r="F63" s="82"/>
      <c r="G63" s="62"/>
      <c r="H63" s="62"/>
    </row>
    <row r="64" spans="1:8" ht="15" x14ac:dyDescent="0.25">
      <c r="F64" s="82"/>
      <c r="G64" s="62"/>
      <c r="H64" s="62"/>
    </row>
    <row r="65" spans="1:10" ht="15" x14ac:dyDescent="0.25">
      <c r="F65" s="82"/>
      <c r="G65" s="62"/>
      <c r="H65" s="62"/>
    </row>
    <row r="66" spans="1:10" ht="15" x14ac:dyDescent="0.25">
      <c r="A66" s="352">
        <v>10</v>
      </c>
      <c r="B66" s="352"/>
      <c r="C66" s="352"/>
      <c r="D66" s="352"/>
      <c r="E66" s="352"/>
      <c r="F66" s="352"/>
      <c r="G66" s="352"/>
      <c r="H66" s="352"/>
      <c r="I66" s="352"/>
      <c r="J66" s="352"/>
    </row>
    <row r="67" spans="1:10" ht="15" x14ac:dyDescent="0.25">
      <c r="F67" s="82"/>
      <c r="G67" s="62"/>
      <c r="H67" s="62"/>
    </row>
    <row r="68" spans="1:10" ht="15" x14ac:dyDescent="0.25">
      <c r="F68" s="82"/>
      <c r="G68" s="62"/>
      <c r="H68" s="62"/>
    </row>
    <row r="69" spans="1:10" ht="15" x14ac:dyDescent="0.25">
      <c r="F69" s="82"/>
      <c r="G69" s="62"/>
      <c r="H69" s="62"/>
    </row>
    <row r="70" spans="1:10" ht="15" x14ac:dyDescent="0.25">
      <c r="F70" s="82"/>
      <c r="G70" s="62"/>
      <c r="H70" s="62"/>
    </row>
    <row r="71" spans="1:10" ht="15" x14ac:dyDescent="0.25">
      <c r="F71" s="82"/>
      <c r="G71" s="62"/>
      <c r="H71" s="62"/>
    </row>
    <row r="72" spans="1:10" ht="15" x14ac:dyDescent="0.25">
      <c r="F72" s="82"/>
      <c r="G72" s="62"/>
      <c r="H72" s="62"/>
    </row>
    <row r="73" spans="1:10" ht="15" x14ac:dyDescent="0.25">
      <c r="F73" s="82"/>
      <c r="G73" s="62"/>
      <c r="H73" s="62"/>
    </row>
    <row r="74" spans="1:10" ht="15" x14ac:dyDescent="0.25">
      <c r="F74" s="82"/>
      <c r="G74" s="62"/>
      <c r="H74" s="62"/>
    </row>
    <row r="75" spans="1:10" ht="15" x14ac:dyDescent="0.25">
      <c r="F75" s="82"/>
      <c r="G75" s="62"/>
      <c r="H75" s="62"/>
    </row>
    <row r="76" spans="1:10" ht="15" x14ac:dyDescent="0.25">
      <c r="D76" s="62"/>
      <c r="E76" s="62"/>
      <c r="F76" s="82"/>
      <c r="G76" s="62"/>
      <c r="H76" s="62"/>
      <c r="I76" s="62"/>
      <c r="J76" s="62"/>
    </row>
    <row r="77" spans="1:10" ht="15" x14ac:dyDescent="0.25">
      <c r="D77" s="62"/>
      <c r="E77" s="62"/>
      <c r="F77" s="82"/>
      <c r="G77" s="62"/>
      <c r="H77" s="62"/>
      <c r="I77" s="62"/>
      <c r="J77" s="62"/>
    </row>
    <row r="78" spans="1:10" ht="15" x14ac:dyDescent="0.25">
      <c r="D78" s="62"/>
      <c r="E78" s="62"/>
      <c r="F78" s="82"/>
      <c r="G78" s="62"/>
      <c r="H78" s="62"/>
      <c r="I78" s="62"/>
      <c r="J78" s="62"/>
    </row>
    <row r="79" spans="1:10" ht="15" x14ac:dyDescent="0.25">
      <c r="D79" s="62"/>
      <c r="E79" s="62"/>
      <c r="F79" s="82"/>
      <c r="G79" s="62"/>
      <c r="H79" s="62"/>
      <c r="I79" s="62"/>
      <c r="J79" s="62"/>
    </row>
    <row r="80" spans="1:10" ht="15" x14ac:dyDescent="0.25">
      <c r="D80" s="62"/>
      <c r="E80" s="62"/>
      <c r="F80" s="82"/>
      <c r="G80" s="62"/>
      <c r="H80" s="62"/>
      <c r="I80" s="62"/>
      <c r="J80" s="62"/>
    </row>
    <row r="81" spans="4:10" ht="15" x14ac:dyDescent="0.25">
      <c r="D81" s="62"/>
      <c r="E81" s="62"/>
      <c r="F81" s="82"/>
      <c r="G81" s="62"/>
      <c r="H81" s="62"/>
      <c r="I81" s="62"/>
      <c r="J81" s="62"/>
    </row>
    <row r="82" spans="4:10" ht="15" x14ac:dyDescent="0.25">
      <c r="D82" s="62"/>
      <c r="E82" s="62"/>
      <c r="F82" s="82"/>
      <c r="G82" s="62"/>
      <c r="H82" s="62"/>
      <c r="I82" s="62"/>
      <c r="J82" s="62"/>
    </row>
    <row r="83" spans="4:10" ht="15" x14ac:dyDescent="0.25">
      <c r="D83" s="62"/>
      <c r="E83" s="62"/>
      <c r="F83" s="82"/>
      <c r="G83" s="62"/>
      <c r="H83" s="62"/>
      <c r="I83" s="62"/>
      <c r="J83" s="62"/>
    </row>
    <row r="84" spans="4:10" ht="15" x14ac:dyDescent="0.25">
      <c r="D84" s="62"/>
      <c r="E84" s="62"/>
      <c r="F84" s="82"/>
      <c r="G84" s="62"/>
      <c r="H84" s="62"/>
      <c r="I84" s="62"/>
      <c r="J84" s="62"/>
    </row>
    <row r="85" spans="4:10" ht="15" x14ac:dyDescent="0.25">
      <c r="D85" s="62"/>
      <c r="E85" s="62"/>
      <c r="F85" s="82"/>
      <c r="G85" s="62"/>
      <c r="H85" s="62"/>
      <c r="I85" s="62"/>
      <c r="J85" s="62"/>
    </row>
    <row r="86" spans="4:10" ht="15" x14ac:dyDescent="0.25">
      <c r="D86" s="62"/>
      <c r="E86" s="62"/>
      <c r="F86" s="82"/>
      <c r="G86" s="62"/>
      <c r="H86" s="62"/>
      <c r="I86" s="62"/>
      <c r="J86" s="62"/>
    </row>
    <row r="87" spans="4:10" ht="15" x14ac:dyDescent="0.25">
      <c r="D87" s="62"/>
      <c r="E87" s="62"/>
      <c r="F87" s="82"/>
      <c r="G87" s="62"/>
      <c r="H87" s="62"/>
      <c r="I87" s="62"/>
      <c r="J87" s="62"/>
    </row>
    <row r="88" spans="4:10" ht="15" x14ac:dyDescent="0.25">
      <c r="D88" s="62"/>
      <c r="E88" s="62"/>
      <c r="F88" s="82"/>
      <c r="G88" s="62"/>
      <c r="H88" s="62"/>
      <c r="I88" s="62"/>
      <c r="J88" s="62"/>
    </row>
    <row r="89" spans="4:10" ht="15" x14ac:dyDescent="0.25">
      <c r="D89" s="62"/>
      <c r="E89" s="62"/>
      <c r="F89" s="82"/>
      <c r="G89" s="62"/>
      <c r="H89" s="62"/>
      <c r="I89" s="62"/>
      <c r="J89" s="62"/>
    </row>
    <row r="90" spans="4:10" ht="15" x14ac:dyDescent="0.25">
      <c r="D90" s="62"/>
      <c r="E90" s="62"/>
      <c r="F90" s="82"/>
      <c r="G90" s="62"/>
      <c r="H90" s="62"/>
      <c r="I90" s="62"/>
      <c r="J90" s="62"/>
    </row>
    <row r="91" spans="4:10" ht="15" x14ac:dyDescent="0.25">
      <c r="D91" s="62"/>
      <c r="E91" s="62"/>
      <c r="F91" s="82"/>
      <c r="G91" s="62"/>
      <c r="H91" s="62"/>
      <c r="I91" s="62"/>
      <c r="J91" s="62"/>
    </row>
    <row r="92" spans="4:10" ht="15" x14ac:dyDescent="0.25">
      <c r="D92" s="62"/>
      <c r="E92" s="62"/>
      <c r="F92" s="82"/>
      <c r="G92" s="62"/>
      <c r="H92" s="62"/>
      <c r="I92" s="62"/>
      <c r="J92" s="62"/>
    </row>
    <row r="93" spans="4:10" ht="15" x14ac:dyDescent="0.25">
      <c r="D93" s="62"/>
      <c r="E93" s="62"/>
      <c r="F93" s="82"/>
      <c r="G93" s="62"/>
      <c r="H93" s="62"/>
      <c r="I93" s="62"/>
      <c r="J93" s="62"/>
    </row>
    <row r="94" spans="4:10" ht="15" x14ac:dyDescent="0.25">
      <c r="D94" s="62"/>
      <c r="E94" s="62"/>
      <c r="F94" s="82"/>
      <c r="G94" s="62"/>
      <c r="H94" s="62"/>
      <c r="I94" s="62"/>
      <c r="J94" s="62"/>
    </row>
    <row r="95" spans="4:10" thickBot="1" x14ac:dyDescent="0.3">
      <c r="D95" s="62"/>
      <c r="E95" s="62"/>
      <c r="F95" s="82"/>
      <c r="G95" s="62"/>
      <c r="H95" s="62"/>
      <c r="I95" s="62"/>
      <c r="J95" s="62"/>
    </row>
  </sheetData>
  <customSheetViews>
    <customSheetView guid="{DAED5F8A-1D0F-4FEC-9F91-AE1C92AB4224}">
      <selection activeCell="M10" sqref="M10"/>
      <pageMargins left="0.7" right="0.7" top="0.75" bottom="0.75" header="0.3" footer="0.3"/>
    </customSheetView>
  </customSheetViews>
  <mergeCells count="3">
    <mergeCell ref="A41:J41"/>
    <mergeCell ref="A66:J66"/>
    <mergeCell ref="A21:J21"/>
  </mergeCells>
  <pageMargins left="0.70866141732283472" right="0.70866141732283472" top="0.43307086614173229" bottom="0.74803149606299213" header="0.31496062992125984" footer="0.31496062992125984"/>
  <pageSetup paperSize="9" scale="86" orientation="portrait" r:id="rId1"/>
  <rowBreaks count="2" manualBreakCount="2">
    <brk id="21" max="10" man="1"/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4"/>
  <sheetViews>
    <sheetView view="pageLayout" topLeftCell="A10" zoomScaleSheetLayoutView="100" workbookViewId="0">
      <selection activeCell="F23" sqref="F23:F24"/>
    </sheetView>
  </sheetViews>
  <sheetFormatPr defaultRowHeight="15" x14ac:dyDescent="0.25"/>
  <cols>
    <col min="1" max="1" width="30.42578125" customWidth="1"/>
    <col min="2" max="2" width="10.140625" customWidth="1"/>
    <col min="3" max="3" width="9.28515625" customWidth="1"/>
    <col min="4" max="4" width="10.140625" customWidth="1"/>
    <col min="5" max="5" width="9.28515625" customWidth="1"/>
    <col min="6" max="6" width="8.85546875" customWidth="1"/>
    <col min="7" max="7" width="11" customWidth="1"/>
    <col min="8" max="8" width="10.7109375" customWidth="1"/>
    <col min="9" max="9" width="7.5703125" customWidth="1"/>
  </cols>
  <sheetData>
    <row r="1" spans="1:8" x14ac:dyDescent="0.25">
      <c r="A1" s="6"/>
    </row>
    <row r="2" spans="1:8" ht="27.75" customHeight="1" thickBot="1" x14ac:dyDescent="0.35">
      <c r="A2" s="440" t="s">
        <v>31</v>
      </c>
      <c r="B2" s="441"/>
      <c r="C2" s="441"/>
      <c r="D2" s="441"/>
      <c r="E2" s="441"/>
      <c r="F2" s="441"/>
      <c r="G2" s="442"/>
    </row>
    <row r="3" spans="1:8" ht="27" customHeight="1" thickBot="1" x14ac:dyDescent="0.3">
      <c r="A3" s="83" t="s">
        <v>3</v>
      </c>
      <c r="B3" s="2">
        <v>2013</v>
      </c>
      <c r="C3" s="295">
        <v>2014</v>
      </c>
      <c r="D3" s="310">
        <v>2015</v>
      </c>
      <c r="E3" s="161">
        <v>2016</v>
      </c>
      <c r="F3" s="54" t="s">
        <v>32</v>
      </c>
      <c r="G3" s="201"/>
    </row>
    <row r="4" spans="1:8" ht="15.75" thickBot="1" x14ac:dyDescent="0.3">
      <c r="A4" s="68" t="s">
        <v>33</v>
      </c>
      <c r="B4" s="196">
        <v>1164</v>
      </c>
      <c r="C4" s="309">
        <f>SUM(C5,C6,C7,C8,C9)</f>
        <v>1075</v>
      </c>
      <c r="D4" s="311">
        <f>SUM(D5,D6,D7,D8,D9)</f>
        <v>1059</v>
      </c>
      <c r="E4" s="198">
        <f>SUM(E5:E9)</f>
        <v>783</v>
      </c>
      <c r="F4" s="124">
        <f>(E4*100)/D4-100</f>
        <v>-26.062322946175641</v>
      </c>
      <c r="G4" s="107"/>
    </row>
    <row r="5" spans="1:8" ht="15.75" thickBot="1" x14ac:dyDescent="0.3">
      <c r="A5" s="69" t="s">
        <v>24</v>
      </c>
      <c r="B5" s="16">
        <v>221</v>
      </c>
      <c r="C5" s="296">
        <v>211</v>
      </c>
      <c r="D5" s="294">
        <v>233</v>
      </c>
      <c r="E5" s="142">
        <v>205</v>
      </c>
      <c r="F5" s="105">
        <f t="shared" ref="F5:F22" si="0">(E5*100)/D5-100</f>
        <v>-12.017167381974247</v>
      </c>
      <c r="G5" s="445"/>
      <c r="H5" s="446"/>
    </row>
    <row r="6" spans="1:8" ht="15.75" thickBot="1" x14ac:dyDescent="0.3">
      <c r="A6" s="69" t="s">
        <v>34</v>
      </c>
      <c r="B6" s="16">
        <v>679</v>
      </c>
      <c r="C6" s="296">
        <v>653</v>
      </c>
      <c r="D6" s="294">
        <v>563</v>
      </c>
      <c r="E6" s="142">
        <v>490</v>
      </c>
      <c r="F6" s="105">
        <f t="shared" si="0"/>
        <v>-12.966252220248663</v>
      </c>
      <c r="G6" s="445"/>
      <c r="H6" s="446"/>
    </row>
    <row r="7" spans="1:8" ht="15.75" thickBot="1" x14ac:dyDescent="0.3">
      <c r="A7" s="69" t="s">
        <v>35</v>
      </c>
      <c r="B7" s="16">
        <v>93</v>
      </c>
      <c r="C7" s="296">
        <v>65</v>
      </c>
      <c r="D7" s="294">
        <v>55</v>
      </c>
      <c r="E7" s="142">
        <v>37</v>
      </c>
      <c r="F7" s="105">
        <f t="shared" si="0"/>
        <v>-32.727272727272734</v>
      </c>
      <c r="G7" s="107"/>
    </row>
    <row r="8" spans="1:8" ht="15.75" thickBot="1" x14ac:dyDescent="0.3">
      <c r="A8" s="69" t="s">
        <v>36</v>
      </c>
      <c r="B8" s="16">
        <v>161</v>
      </c>
      <c r="C8" s="296">
        <v>142</v>
      </c>
      <c r="D8" s="294">
        <v>207</v>
      </c>
      <c r="E8" s="142">
        <v>51</v>
      </c>
      <c r="F8" s="105">
        <f t="shared" si="0"/>
        <v>-75.362318840579718</v>
      </c>
      <c r="G8" s="107"/>
    </row>
    <row r="9" spans="1:8" ht="15.75" thickBot="1" x14ac:dyDescent="0.3">
      <c r="A9" s="69" t="s">
        <v>37</v>
      </c>
      <c r="B9" s="16">
        <v>10</v>
      </c>
      <c r="C9" s="296">
        <v>4</v>
      </c>
      <c r="D9" s="294">
        <v>1</v>
      </c>
      <c r="E9" s="142">
        <v>0</v>
      </c>
      <c r="F9" s="105">
        <f t="shared" si="0"/>
        <v>-100</v>
      </c>
      <c r="G9" s="107"/>
    </row>
    <row r="10" spans="1:8" ht="15.75" thickBot="1" x14ac:dyDescent="0.3">
      <c r="A10" s="68" t="s">
        <v>38</v>
      </c>
      <c r="B10" s="196">
        <v>916</v>
      </c>
      <c r="C10" s="309">
        <f>SUM(C11,C12,C13,C14,C15)</f>
        <v>951</v>
      </c>
      <c r="D10" s="312">
        <f>D11+D12+D13+D14+D15</f>
        <v>975</v>
      </c>
      <c r="E10" s="197">
        <f>SUM(E11:E15)</f>
        <v>745</v>
      </c>
      <c r="F10" s="124">
        <f t="shared" si="0"/>
        <v>-23.589743589743591</v>
      </c>
      <c r="G10" s="107"/>
    </row>
    <row r="11" spans="1:8" ht="15.75" thickBot="1" x14ac:dyDescent="0.3">
      <c r="A11" s="69" t="s">
        <v>18</v>
      </c>
      <c r="B11" s="16">
        <v>201</v>
      </c>
      <c r="C11" s="296">
        <v>197</v>
      </c>
      <c r="D11" s="294">
        <v>212</v>
      </c>
      <c r="E11" s="142">
        <v>193</v>
      </c>
      <c r="F11" s="105">
        <f t="shared" si="0"/>
        <v>-8.9622641509433976</v>
      </c>
      <c r="G11" s="107"/>
    </row>
    <row r="12" spans="1:8" ht="15.75" thickBot="1" x14ac:dyDescent="0.3">
      <c r="A12" s="69" t="s">
        <v>34</v>
      </c>
      <c r="B12" s="16">
        <v>521</v>
      </c>
      <c r="C12" s="296">
        <v>569</v>
      </c>
      <c r="D12" s="294">
        <v>520</v>
      </c>
      <c r="E12" s="142">
        <v>472</v>
      </c>
      <c r="F12" s="105">
        <f t="shared" si="0"/>
        <v>-9.2307692307692264</v>
      </c>
      <c r="G12" s="107"/>
    </row>
    <row r="13" spans="1:8" ht="15.75" thickBot="1" x14ac:dyDescent="0.3">
      <c r="A13" s="69" t="s">
        <v>39</v>
      </c>
      <c r="B13" s="16">
        <v>56</v>
      </c>
      <c r="C13" s="296">
        <v>54</v>
      </c>
      <c r="D13" s="294">
        <v>44</v>
      </c>
      <c r="E13" s="142">
        <v>32</v>
      </c>
      <c r="F13" s="105">
        <f t="shared" si="0"/>
        <v>-27.272727272727266</v>
      </c>
      <c r="G13" s="107"/>
    </row>
    <row r="14" spans="1:8" ht="15.75" thickBot="1" x14ac:dyDescent="0.3">
      <c r="A14" s="69" t="s">
        <v>21</v>
      </c>
      <c r="B14" s="16">
        <v>134</v>
      </c>
      <c r="C14" s="296">
        <v>130</v>
      </c>
      <c r="D14" s="294">
        <v>198</v>
      </c>
      <c r="E14" s="142">
        <v>48</v>
      </c>
      <c r="F14" s="105">
        <f t="shared" si="0"/>
        <v>-75.757575757575751</v>
      </c>
      <c r="G14" s="107"/>
    </row>
    <row r="15" spans="1:8" ht="15.75" thickBot="1" x14ac:dyDescent="0.3">
      <c r="A15" s="69" t="s">
        <v>37</v>
      </c>
      <c r="B15" s="16">
        <v>4</v>
      </c>
      <c r="C15" s="296">
        <v>1</v>
      </c>
      <c r="D15" s="294">
        <v>1</v>
      </c>
      <c r="E15" s="142">
        <v>0</v>
      </c>
      <c r="F15" s="105">
        <f t="shared" si="0"/>
        <v>-100</v>
      </c>
      <c r="G15" s="107"/>
    </row>
    <row r="16" spans="1:8" ht="15.75" thickBot="1" x14ac:dyDescent="0.3">
      <c r="A16" s="70" t="s">
        <v>40</v>
      </c>
      <c r="B16" s="196">
        <v>218</v>
      </c>
      <c r="C16" s="309">
        <f>SUM(C17,C18,C19,C20,C21)</f>
        <v>122</v>
      </c>
      <c r="D16" s="312">
        <f>D17+D18+D19+D20+D21</f>
        <v>80</v>
      </c>
      <c r="E16" s="197">
        <f>SUM(E17,E18,E20,E19,E21)</f>
        <v>33</v>
      </c>
      <c r="F16" s="124">
        <f t="shared" si="0"/>
        <v>-58.75</v>
      </c>
      <c r="G16" s="107"/>
    </row>
    <row r="17" spans="1:9" ht="15.75" thickBot="1" x14ac:dyDescent="0.3">
      <c r="A17" s="69" t="s">
        <v>18</v>
      </c>
      <c r="B17" s="16">
        <v>20</v>
      </c>
      <c r="C17" s="296">
        <v>14</v>
      </c>
      <c r="D17" s="294">
        <v>17</v>
      </c>
      <c r="E17" s="142">
        <v>9</v>
      </c>
      <c r="F17" s="105">
        <f t="shared" si="0"/>
        <v>-47.058823529411768</v>
      </c>
      <c r="G17" s="107"/>
    </row>
    <row r="18" spans="1:9" ht="15.75" thickBot="1" x14ac:dyDescent="0.3">
      <c r="A18" s="69" t="s">
        <v>34</v>
      </c>
      <c r="B18" s="16">
        <v>155</v>
      </c>
      <c r="C18" s="296">
        <v>82</v>
      </c>
      <c r="D18" s="294">
        <v>43</v>
      </c>
      <c r="E18" s="142">
        <v>17</v>
      </c>
      <c r="F18" s="105">
        <f t="shared" si="0"/>
        <v>-60.465116279069768</v>
      </c>
      <c r="G18" s="107"/>
    </row>
    <row r="19" spans="1:9" ht="15.75" thickBot="1" x14ac:dyDescent="0.3">
      <c r="A19" s="69" t="s">
        <v>39</v>
      </c>
      <c r="B19" s="16">
        <v>37</v>
      </c>
      <c r="C19" s="296">
        <v>11</v>
      </c>
      <c r="D19" s="294">
        <v>11</v>
      </c>
      <c r="E19" s="142">
        <v>4</v>
      </c>
      <c r="F19" s="105">
        <f t="shared" si="0"/>
        <v>-63.636363636363633</v>
      </c>
      <c r="G19" s="107"/>
    </row>
    <row r="20" spans="1:9" ht="15.75" thickBot="1" x14ac:dyDescent="0.3">
      <c r="A20" s="69" t="s">
        <v>21</v>
      </c>
      <c r="B20" s="16">
        <v>0</v>
      </c>
      <c r="C20" s="296">
        <v>12</v>
      </c>
      <c r="D20" s="294">
        <v>9</v>
      </c>
      <c r="E20" s="142">
        <v>3</v>
      </c>
      <c r="F20" s="105">
        <f t="shared" si="0"/>
        <v>-66.666666666666657</v>
      </c>
      <c r="G20" s="107"/>
    </row>
    <row r="21" spans="1:9" ht="15.75" thickBot="1" x14ac:dyDescent="0.3">
      <c r="A21" s="69" t="s">
        <v>37</v>
      </c>
      <c r="B21" s="16">
        <v>6</v>
      </c>
      <c r="C21" s="296">
        <v>3</v>
      </c>
      <c r="D21" s="294">
        <v>0</v>
      </c>
      <c r="E21" s="142">
        <v>0</v>
      </c>
      <c r="F21" s="105">
        <v>0</v>
      </c>
    </row>
    <row r="22" spans="1:9" ht="27.75" customHeight="1" thickBot="1" x14ac:dyDescent="0.3">
      <c r="A22" s="68" t="s">
        <v>41</v>
      </c>
      <c r="B22" s="16">
        <v>48</v>
      </c>
      <c r="C22" s="296">
        <v>38</v>
      </c>
      <c r="D22" s="294">
        <v>39</v>
      </c>
      <c r="E22" s="142">
        <v>20</v>
      </c>
      <c r="F22" s="105">
        <f t="shared" si="0"/>
        <v>-48.717948717948715</v>
      </c>
    </row>
    <row r="23" spans="1:9" ht="27.75" customHeight="1" thickBot="1" x14ac:dyDescent="0.3">
      <c r="A23" s="71" t="s">
        <v>42</v>
      </c>
      <c r="B23" s="447" t="s">
        <v>192</v>
      </c>
      <c r="C23" s="449" t="s">
        <v>147</v>
      </c>
      <c r="D23" s="451" t="s">
        <v>244</v>
      </c>
      <c r="E23" s="443" t="s">
        <v>244</v>
      </c>
      <c r="F23" s="453" t="s">
        <v>245</v>
      </c>
      <c r="G23" s="107"/>
    </row>
    <row r="24" spans="1:9" ht="30" customHeight="1" thickBot="1" x14ac:dyDescent="0.3">
      <c r="A24" s="71" t="s">
        <v>43</v>
      </c>
      <c r="B24" s="448"/>
      <c r="C24" s="450"/>
      <c r="D24" s="452"/>
      <c r="E24" s="444"/>
      <c r="F24" s="454"/>
      <c r="G24" s="107"/>
    </row>
    <row r="25" spans="1:9" x14ac:dyDescent="0.25">
      <c r="H25" s="107"/>
    </row>
    <row r="26" spans="1:9" x14ac:dyDescent="0.25">
      <c r="H26" s="107"/>
    </row>
    <row r="27" spans="1:9" x14ac:dyDescent="0.25">
      <c r="H27" s="107"/>
    </row>
    <row r="28" spans="1:9" x14ac:dyDescent="0.25">
      <c r="A28" s="412">
        <v>13</v>
      </c>
      <c r="B28" s="412"/>
      <c r="C28" s="412"/>
      <c r="D28" s="412"/>
      <c r="E28" s="412"/>
      <c r="F28" s="412"/>
      <c r="G28" s="412"/>
      <c r="H28" s="413"/>
      <c r="I28" s="412"/>
    </row>
    <row r="29" spans="1:9" x14ac:dyDescent="0.25">
      <c r="H29" s="107"/>
    </row>
    <row r="30" spans="1:9" x14ac:dyDescent="0.25">
      <c r="H30" s="107"/>
    </row>
    <row r="31" spans="1:9" x14ac:dyDescent="0.25">
      <c r="H31" s="107"/>
    </row>
    <row r="32" spans="1:9" x14ac:dyDescent="0.25">
      <c r="H32" s="107"/>
    </row>
    <row r="33" spans="8:8" x14ac:dyDescent="0.25">
      <c r="H33" s="107"/>
    </row>
    <row r="34" spans="8:8" x14ac:dyDescent="0.25">
      <c r="H34" s="107"/>
    </row>
    <row r="35" spans="8:8" x14ac:dyDescent="0.25">
      <c r="H35" s="107"/>
    </row>
    <row r="36" spans="8:8" x14ac:dyDescent="0.25">
      <c r="H36" s="107"/>
    </row>
    <row r="37" spans="8:8" x14ac:dyDescent="0.25">
      <c r="H37" s="107"/>
    </row>
    <row r="38" spans="8:8" x14ac:dyDescent="0.25">
      <c r="H38" s="107"/>
    </row>
    <row r="39" spans="8:8" x14ac:dyDescent="0.25">
      <c r="H39" s="107"/>
    </row>
    <row r="40" spans="8:8" x14ac:dyDescent="0.25">
      <c r="H40" s="107"/>
    </row>
    <row r="43" spans="8:8" x14ac:dyDescent="0.25">
      <c r="H43" s="107"/>
    </row>
    <row r="44" spans="8:8" x14ac:dyDescent="0.25">
      <c r="H44" s="107"/>
    </row>
    <row r="45" spans="8:8" x14ac:dyDescent="0.25">
      <c r="H45" s="107"/>
    </row>
    <row r="46" spans="8:8" x14ac:dyDescent="0.25">
      <c r="H46" s="107"/>
    </row>
    <row r="47" spans="8:8" x14ac:dyDescent="0.25">
      <c r="H47" s="107"/>
    </row>
    <row r="48" spans="8:8" x14ac:dyDescent="0.25">
      <c r="H48" s="107"/>
    </row>
    <row r="49" spans="8:8" x14ac:dyDescent="0.25">
      <c r="H49" s="107"/>
    </row>
    <row r="50" spans="8:8" x14ac:dyDescent="0.25">
      <c r="H50" s="107"/>
    </row>
    <row r="51" spans="8:8" x14ac:dyDescent="0.25">
      <c r="H51" s="107"/>
    </row>
    <row r="52" spans="8:8" x14ac:dyDescent="0.25">
      <c r="H52" s="107"/>
    </row>
    <row r="53" spans="8:8" x14ac:dyDescent="0.25">
      <c r="H53" s="107"/>
    </row>
    <row r="54" spans="8:8" x14ac:dyDescent="0.25">
      <c r="H54" s="107"/>
    </row>
  </sheetData>
  <customSheetViews>
    <customSheetView guid="{DAED5F8A-1D0F-4FEC-9F91-AE1C92AB4224}">
      <selection sqref="A1:F24"/>
      <pageMargins left="0.7" right="0.7" top="0.75" bottom="0.75" header="0.3" footer="0.3"/>
    </customSheetView>
  </customSheetViews>
  <mergeCells count="9">
    <mergeCell ref="A28:I28"/>
    <mergeCell ref="A2:G2"/>
    <mergeCell ref="E23:E24"/>
    <mergeCell ref="G6:H6"/>
    <mergeCell ref="B23:B24"/>
    <mergeCell ref="C23:C24"/>
    <mergeCell ref="D23:D24"/>
    <mergeCell ref="F23:F24"/>
    <mergeCell ref="G5:H5"/>
  </mergeCells>
  <pageMargins left="0.70866141732283472" right="0.70866141732283472" top="0.43307086614173229" bottom="0.74803149606299213" header="0.31496062992125984" footer="0.31496062992125984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view="pageLayout" zoomScaleSheetLayoutView="100" workbookViewId="0">
      <selection activeCell="E16" sqref="E16"/>
    </sheetView>
  </sheetViews>
  <sheetFormatPr defaultRowHeight="15" x14ac:dyDescent="0.25"/>
  <cols>
    <col min="1" max="1" width="21.5703125" customWidth="1"/>
    <col min="7" max="7" width="10" bestFit="1" customWidth="1"/>
  </cols>
  <sheetData>
    <row r="1" spans="1:9" ht="18.75" x14ac:dyDescent="0.25">
      <c r="A1" s="455" t="s">
        <v>1</v>
      </c>
      <c r="B1" s="456"/>
      <c r="C1" s="456"/>
      <c r="D1" s="456"/>
      <c r="E1" s="456"/>
      <c r="F1" s="456"/>
      <c r="G1" s="456"/>
    </row>
    <row r="2" spans="1:9" ht="2.25" customHeight="1" thickBot="1" x14ac:dyDescent="0.3">
      <c r="A2" s="21"/>
    </row>
    <row r="3" spans="1:9" ht="28.5" customHeight="1" thickBot="1" x14ac:dyDescent="0.3">
      <c r="A3" s="84" t="s">
        <v>3</v>
      </c>
      <c r="B3" s="22">
        <v>2013</v>
      </c>
      <c r="C3" s="304">
        <v>2014</v>
      </c>
      <c r="D3" s="305">
        <v>2015</v>
      </c>
      <c r="E3" s="143">
        <v>2016</v>
      </c>
      <c r="F3" s="61" t="s">
        <v>60</v>
      </c>
    </row>
    <row r="4" spans="1:9" ht="29.25" customHeight="1" thickBot="1" x14ac:dyDescent="0.3">
      <c r="A4" s="23" t="s">
        <v>61</v>
      </c>
      <c r="B4" s="8">
        <v>1073</v>
      </c>
      <c r="C4" s="243">
        <v>1340</v>
      </c>
      <c r="D4" s="249">
        <v>1279</v>
      </c>
      <c r="E4" s="211">
        <v>985</v>
      </c>
      <c r="F4" s="219">
        <v>-23</v>
      </c>
    </row>
    <row r="5" spans="1:9" ht="24.75" customHeight="1" thickBot="1" x14ac:dyDescent="0.3">
      <c r="A5" s="24" t="s">
        <v>62</v>
      </c>
      <c r="B5" s="12">
        <v>58.7</v>
      </c>
      <c r="C5" s="244">
        <v>57.2</v>
      </c>
      <c r="D5" s="250">
        <v>53.1</v>
      </c>
      <c r="E5" s="212">
        <v>50.4</v>
      </c>
      <c r="F5" s="230">
        <f>E5-D5</f>
        <v>-2.7000000000000028</v>
      </c>
    </row>
    <row r="6" spans="1:9" ht="18.75" customHeight="1" thickBot="1" x14ac:dyDescent="0.3">
      <c r="A6" s="23" t="s">
        <v>63</v>
      </c>
      <c r="B6" s="8">
        <v>414</v>
      </c>
      <c r="C6" s="243">
        <v>642</v>
      </c>
      <c r="D6" s="249">
        <v>595</v>
      </c>
      <c r="E6" s="211">
        <v>756</v>
      </c>
      <c r="F6" s="219">
        <v>27.1</v>
      </c>
    </row>
    <row r="7" spans="1:9" ht="23.25" customHeight="1" thickBot="1" x14ac:dyDescent="0.3">
      <c r="A7" s="24" t="s">
        <v>62</v>
      </c>
      <c r="B7" s="12">
        <v>53.3</v>
      </c>
      <c r="C7" s="244">
        <v>49.8</v>
      </c>
      <c r="D7" s="250">
        <v>52.2</v>
      </c>
      <c r="E7" s="212">
        <v>39.9</v>
      </c>
      <c r="F7" s="230">
        <f>E7-D7</f>
        <v>-12.300000000000004</v>
      </c>
      <c r="G7" s="457"/>
      <c r="H7" s="446"/>
    </row>
    <row r="8" spans="1:9" ht="31.5" customHeight="1" thickBot="1" x14ac:dyDescent="0.3">
      <c r="A8" s="23" t="s">
        <v>64</v>
      </c>
      <c r="B8" s="8">
        <v>637</v>
      </c>
      <c r="C8" s="243">
        <v>673</v>
      </c>
      <c r="D8" s="249">
        <v>666</v>
      </c>
      <c r="E8" s="211">
        <v>206</v>
      </c>
      <c r="F8" s="219">
        <v>-69.099999999999994</v>
      </c>
    </row>
    <row r="9" spans="1:9" ht="24.75" customHeight="1" thickBot="1" x14ac:dyDescent="0.3">
      <c r="A9" s="24" t="s">
        <v>62</v>
      </c>
      <c r="B9" s="12">
        <v>62.9</v>
      </c>
      <c r="C9" s="244">
        <v>64.5</v>
      </c>
      <c r="D9" s="250">
        <v>53.9</v>
      </c>
      <c r="E9" s="212">
        <v>72</v>
      </c>
      <c r="F9" s="230">
        <f>E9-D9</f>
        <v>18.100000000000001</v>
      </c>
    </row>
    <row r="10" spans="1:9" ht="25.5" customHeight="1" thickBot="1" x14ac:dyDescent="0.3">
      <c r="A10" s="23" t="s">
        <v>65</v>
      </c>
      <c r="B10" s="16">
        <v>62</v>
      </c>
      <c r="C10" s="243">
        <v>100</v>
      </c>
      <c r="D10" s="306">
        <v>101</v>
      </c>
      <c r="E10" s="229">
        <v>59</v>
      </c>
      <c r="F10" s="219">
        <f>((E10-D10)/D10)*100</f>
        <v>-41.584158415841586</v>
      </c>
    </row>
    <row r="11" spans="1:9" ht="35.25" customHeight="1" thickBot="1" x14ac:dyDescent="0.3">
      <c r="A11" s="23" t="s">
        <v>66</v>
      </c>
      <c r="B11" s="16">
        <v>53540</v>
      </c>
      <c r="C11" s="243">
        <v>48943</v>
      </c>
      <c r="D11" s="307">
        <v>119010</v>
      </c>
      <c r="E11" s="229">
        <v>42080</v>
      </c>
      <c r="F11" s="176">
        <f>E11-D11</f>
        <v>-76930</v>
      </c>
    </row>
    <row r="15" spans="1:9" x14ac:dyDescent="0.25">
      <c r="A15" s="412"/>
      <c r="B15" s="412"/>
      <c r="C15" s="412"/>
      <c r="D15" s="412"/>
      <c r="E15" s="412"/>
      <c r="F15" s="412"/>
      <c r="G15" s="412"/>
      <c r="H15" s="412"/>
      <c r="I15" s="412"/>
    </row>
    <row r="21" spans="1:9" x14ac:dyDescent="0.25">
      <c r="A21" s="412"/>
      <c r="B21" s="412"/>
      <c r="C21" s="412"/>
      <c r="D21" s="412"/>
      <c r="E21" s="412"/>
      <c r="F21" s="412"/>
      <c r="G21" s="412"/>
      <c r="H21" s="412"/>
      <c r="I21" s="412"/>
    </row>
    <row r="22" spans="1:9" x14ac:dyDescent="0.25">
      <c r="A22" s="412">
        <v>15</v>
      </c>
      <c r="B22" s="412"/>
      <c r="C22" s="412"/>
      <c r="D22" s="412"/>
      <c r="E22" s="412"/>
      <c r="F22" s="412"/>
      <c r="G22" s="412"/>
      <c r="H22" s="412"/>
      <c r="I22" s="412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5">
    <mergeCell ref="A1:G1"/>
    <mergeCell ref="G7:H7"/>
    <mergeCell ref="A21:I21"/>
    <mergeCell ref="A15:I15"/>
    <mergeCell ref="A22:I22"/>
  </mergeCells>
  <pageMargins left="0.70866141732283461" right="0.70866141732283461" top="0.43307086614173229" bottom="0.74803149606299213" header="0.31496062992125984" footer="0.31496062992125984"/>
  <pageSetup paperSize="9" scale="91" orientation="portrait" r:id="rId1"/>
  <colBreaks count="1" manualBreakCount="1">
    <brk id="9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22</vt:i4>
      </vt:variant>
    </vt:vector>
  </HeadingPairs>
  <TitlesOfParts>
    <vt:vector size="47" baseType="lpstr">
      <vt:lpstr>Лист1</vt:lpstr>
      <vt:lpstr>лист 2</vt:lpstr>
      <vt:lpstr>лист 3</vt:lpstr>
      <vt:lpstr>лист 4</vt:lpstr>
      <vt:lpstr>лист 5</vt:lpstr>
      <vt:lpstr>лист 6</vt:lpstr>
      <vt:lpstr>лист 7</vt:lpstr>
      <vt:lpstr>лист 8</vt:lpstr>
      <vt:lpstr>лист 10</vt:lpstr>
      <vt:lpstr>корр</vt:lpstr>
      <vt:lpstr>фб</vt:lpstr>
      <vt:lpstr>уис</vt:lpstr>
      <vt:lpstr>лист 14</vt:lpstr>
      <vt:lpstr>Лист15</vt:lpstr>
      <vt:lpstr>Лист16</vt:lpstr>
      <vt:lpstr>Лист17</vt:lpstr>
      <vt:lpstr>лист 18</vt:lpstr>
      <vt:lpstr>лист 19</vt:lpstr>
      <vt:lpstr>лист 20</vt:lpstr>
      <vt:lpstr>лист 21</vt:lpstr>
      <vt:lpstr>жалобы</vt:lpstr>
      <vt:lpstr>сми</vt:lpstr>
      <vt:lpstr>Лист2</vt:lpstr>
      <vt:lpstr>11</vt:lpstr>
      <vt:lpstr>кадры</vt:lpstr>
      <vt:lpstr>жалобы!Область_печати</vt:lpstr>
      <vt:lpstr>кадры!Область_печати</vt:lpstr>
      <vt:lpstr>корр!Область_печати</vt:lpstr>
      <vt:lpstr>'лист 10'!Область_печати</vt:lpstr>
      <vt:lpstr>'лист 14'!Область_печати</vt:lpstr>
      <vt:lpstr>'лист 18'!Область_печати</vt:lpstr>
      <vt:lpstr>'лист 19'!Область_печати</vt:lpstr>
      <vt:lpstr>'лист 20'!Область_печати</vt:lpstr>
      <vt:lpstr>'лист 21'!Область_печати</vt:lpstr>
      <vt:lpstr>'лист 3'!Область_печати</vt:lpstr>
      <vt:lpstr>'лист 4'!Область_печати</vt:lpstr>
      <vt:lpstr>'лист 5'!Область_печати</vt:lpstr>
      <vt:lpstr>'лист 6'!Область_печати</vt:lpstr>
      <vt:lpstr>'лист 7'!Область_печати</vt:lpstr>
      <vt:lpstr>'лист 8'!Область_печати</vt:lpstr>
      <vt:lpstr>Лист1!Область_печати</vt:lpstr>
      <vt:lpstr>Лист15!Область_печати</vt:lpstr>
      <vt:lpstr>Лист16!Область_печати</vt:lpstr>
      <vt:lpstr>Лист17!Область_печати</vt:lpstr>
      <vt:lpstr>Лист2!Область_печати</vt:lpstr>
      <vt:lpstr>сми!Область_печати</vt:lpstr>
      <vt:lpstr>уис!Область_печати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2017-01-24T12:58:06Z</dcterms:modified>
</cp:coreProperties>
</file>